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worksheets/_rels/sheet3.xml.rels" ContentType="application/vnd.openxmlformats-package.relationships+xml"/>
  <Override PartName="/xl/worksheets/_rels/sheet4.xml.rels" ContentType="application/vnd.openxmlformats-package.relationships+xml"/>
  <Override PartName="/xl/worksheets/_rels/sheet5.xml.rels" ContentType="application/vnd.openxmlformats-package.relationships+xml"/>
  <Override PartName="/xl/worksheets/_rels/sheet6.xml.rels" ContentType="application/vnd.openxmlformats-package.relationships+xml"/>
  <Override PartName="/xl/worksheets/_rels/sheet7.xml.rels" ContentType="application/vnd.openxmlformats-package.relationships+xml"/>
  <Override PartName="/xl/worksheets/_rels/sheet8.xml.rels" ContentType="application/vnd.openxmlformats-package.relationships+xml"/>
  <Override PartName="/xl/worksheets/_rels/sheet9.xml.rels" ContentType="application/vnd.openxmlformats-package.relationships+xml"/>
  <Override PartName="/xl/worksheets/_rels/sheet10.xml.rels" ContentType="application/vnd.openxmlformats-package.relationships+xml"/>
  <Override PartName="/xl/worksheets/_rels/sheet11.xml.rels" ContentType="application/vnd.openxmlformats-package.relationships+xml"/>
  <Override PartName="/xl/worksheets/_rels/sheet12.xml.rels" ContentType="application/vnd.openxmlformats-package.relationships+xml"/>
  <Override PartName="/xl/worksheets/_rels/sheet13.xml.rels" ContentType="application/vnd.openxmlformats-package.relationships+xml"/>
  <Override PartName="/xl/worksheets/_rels/sheet14.xml.rels" ContentType="application/vnd.openxmlformats-package.relationship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xl/media/image14.png" ContentType="image/png"/>
  <Override PartName="/xl/media/image15.png" ContentType="image/png"/>
  <Override PartName="/xl/media/image20.png" ContentType="image/png"/>
  <Override PartName="/xl/media/image16.png" ContentType="image/png"/>
  <Override PartName="/xl/media/image21.png" ContentType="image/png"/>
  <Override PartName="/xl/media/image17.png" ContentType="image/png"/>
  <Override PartName="/xl/media/image18.png" ContentType="image/png"/>
  <Override PartName="/xl/media/image19.png" ContentType="image/png"/>
  <Override PartName="/xl/media/image22.png" ContentType="image/png"/>
  <Override PartName="/xl/media/image23.png" ContentType="image/png"/>
  <Override PartName="/xl/media/image24.png" ContentType="image/png"/>
  <Override PartName="/xl/media/image25.png" ContentType="image/png"/>
  <Override PartName="/xl/media/image26.png" ContentType="image/png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_rels/drawing1.xml.rels" ContentType="application/vnd.openxmlformats-package.relationships+xml"/>
  <Override PartName="/xl/drawings/_rels/drawing2.xml.rels" ContentType="application/vnd.openxmlformats-package.relationships+xml"/>
  <Override PartName="/xl/drawings/_rels/drawing3.xml.rels" ContentType="application/vnd.openxmlformats-package.relationships+xml"/>
  <Override PartName="/xl/drawings/_rels/drawing4.xml.rels" ContentType="application/vnd.openxmlformats-package.relationships+xml"/>
  <Override PartName="/xl/drawings/_rels/drawing5.xml.rels" ContentType="application/vnd.openxmlformats-package.relationships+xml"/>
  <Override PartName="/xl/drawings/_rels/drawing6.xml.rels" ContentType="application/vnd.openxmlformats-package.relationships+xml"/>
  <Override PartName="/xl/drawings/_rels/drawing7.xml.rels" ContentType="application/vnd.openxmlformats-package.relationships+xml"/>
  <Override PartName="/xl/drawings/_rels/drawing8.xml.rels" ContentType="application/vnd.openxmlformats-package.relationships+xml"/>
  <Override PartName="/xl/drawings/_rels/drawing9.xml.rels" ContentType="application/vnd.openxmlformats-package.relationships+xml"/>
  <Override PartName="/xl/drawings/_rels/drawing10.xml.rels" ContentType="application/vnd.openxmlformats-package.relationships+xml"/>
  <Override PartName="/xl/drawings/_rels/drawing11.xml.rels" ContentType="application/vnd.openxmlformats-package.relationships+xml"/>
  <Override PartName="/xl/drawings/_rels/drawing12.xml.rels" ContentType="application/vnd.openxmlformats-package.relationships+xml"/>
  <Override PartName="/xl/drawings/_rels/drawing13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1.xml" ContentType="application/xml"/>
  <Override PartName="/customXml/itemProps1.xml" ContentType="application/vnd.openxmlformats-officedocument.customXmlProperties+xml"/>
  <Override PartName="/customXml/item2.xml" ContentType="application/xml"/>
  <Override PartName="/customXml/_rels/item1.xml.rels" ContentType="application/vnd.openxmlformats-package.relationships+xml"/>
  <Override PartName="/customXml/_rels/item2.xml.rels" ContentType="application/vnd.openxmlformats-package.relationships+xml"/>
  <Override PartName="/customXml/_rels/item3.xml.rels" ContentType="application/vnd.openxmlformats-package.relationships+xml"/>
  <Override PartName="/customXml/itemProps2.xml" ContentType="application/vnd.openxmlformats-officedocument.customXmlProperties+xml"/>
  <Override PartName="/customXml/item3.xml" ContentType="application/xml"/>
  <Override PartName="/customXml/itemProps3.xml" ContentType="application/vnd.openxmlformats-officedocument.customXml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5" Type="http://schemas.openxmlformats.org/officeDocument/2006/relationships/customXml" Target="../customXml/item1.xml"/><Relationship Id="rId6" Type="http://schemas.openxmlformats.org/officeDocument/2006/relationships/customXml" Target="../customXml/item2.xml"/><Relationship Id="rId7" Type="http://schemas.openxmlformats.org/officeDocument/2006/relationships/customXml" Target="../customXml/item3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Overzicht" sheetId="1" state="visible" r:id="rId2"/>
    <sheet name="Jan" sheetId="2" state="visible" r:id="rId3"/>
    <sheet name="Feb" sheetId="3" state="visible" r:id="rId4"/>
    <sheet name="Mar" sheetId="4" state="visible" r:id="rId5"/>
    <sheet name="Apr" sheetId="5" state="visible" r:id="rId6"/>
    <sheet name="Mei" sheetId="6" state="visible" r:id="rId7"/>
    <sheet name="Jun" sheetId="7" state="visible" r:id="rId8"/>
    <sheet name="Jul" sheetId="8" state="visible" r:id="rId9"/>
    <sheet name="Aug" sheetId="9" state="visible" r:id="rId10"/>
    <sheet name="Sept" sheetId="10" state="visible" r:id="rId11"/>
    <sheet name="Okt" sheetId="11" state="visible" r:id="rId12"/>
    <sheet name="Nov" sheetId="12" state="visible" r:id="rId13"/>
    <sheet name="Dec" sheetId="13" state="visible" r:id="rId14"/>
    <sheet name="Sheet2" sheetId="14" state="hidden" r:id="rId15"/>
  </sheets>
  <definedNames>
    <definedName function="false" hidden="false" localSheetId="4" name="_xlnm.Print_Area" vbProcedure="false">Apr!$A$1:$AL$52</definedName>
    <definedName function="false" hidden="false" localSheetId="8" name="_xlnm.Print_Area" vbProcedure="false">Aug!$B$1:$AL$49</definedName>
    <definedName function="false" hidden="false" localSheetId="12" name="_xlnm.Print_Area" vbProcedure="false">Dec!$A$1:$AM$52</definedName>
    <definedName function="false" hidden="false" localSheetId="2" name="_xlnm.Print_Area" vbProcedure="false">Feb!$A$1:$AK$52</definedName>
    <definedName function="false" hidden="false" localSheetId="1" name="_xlnm.Print_Area" vbProcedure="false">Jan!$A$1:$AM$52</definedName>
    <definedName function="false" hidden="false" localSheetId="7" name="_xlnm.Print_Area" vbProcedure="false">Jul!$A$1:$AM$52</definedName>
    <definedName function="false" hidden="false" localSheetId="6" name="_xlnm.Print_Area" vbProcedure="false">Jun!$A$1:$AL$52</definedName>
    <definedName function="false" hidden="false" localSheetId="3" name="_xlnm.Print_Area" vbProcedure="false">Mar!$A$1:$AM$52</definedName>
    <definedName function="false" hidden="false" localSheetId="5" name="_xlnm.Print_Area" vbProcedure="false">Mei!$A$1:$AM$52</definedName>
    <definedName function="false" hidden="false" localSheetId="11" name="_xlnm.Print_Area" vbProcedure="false">Nov!$A$1:$AL$52</definedName>
    <definedName function="false" hidden="false" localSheetId="10" name="_xlnm.Print_Area" vbProcedure="false">Okt!$A$1:$AM$52</definedName>
    <definedName function="false" hidden="false" localSheetId="0" name="_xlnm.Print_Area" vbProcedure="false">Overzicht!$B$1:$S$47</definedName>
    <definedName function="false" hidden="false" localSheetId="9" name="_xlnm.Print_Area" vbProcedure="false">Sept!$A$1:$AL$52</definedName>
    <definedName function="false" hidden="false" name="Jaar" vbProcedure="false">Sheet2!$J$5:$L$13</definedName>
    <definedName function="false" hidden="false" name="PRF" vbProcedure="false">Overzicht!$C$13:$S$17</definedName>
    <definedName function="false" hidden="false" name="TA" vbProcedure="false">Sheet2!$A$1:$E$60</definedName>
    <definedName function="false" hidden="false" name="TI" vbProcedure="false">Sheet2!$L$1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<sst xmlns="http://schemas.openxmlformats.org/spreadsheetml/2006/main" count="162" uniqueCount="120">
  <si>
    <t xml:space="preserve">Taal/ Sprache:</t>
  </si>
  <si>
    <t xml:space="preserve">Nederlands</t>
  </si>
  <si>
    <t xml:space="preserve">EKW</t>
  </si>
  <si>
    <t xml:space="preserve">Docent</t>
  </si>
  <si>
    <t xml:space="preserve">FTE (in %):</t>
  </si>
  <si>
    <t xml:space="preserve">FTE-%</t>
  </si>
  <si>
    <t xml:space="preserve">FG:</t>
  </si>
  <si>
    <t xml:space="preserve">Index</t>
  </si>
  <si>
    <t xml:space="preserve">NL</t>
  </si>
  <si>
    <t xml:space="preserve">DE</t>
  </si>
  <si>
    <t xml:space="preserve">Jaar</t>
  </si>
  <si>
    <t xml:space="preserve">Jahr</t>
  </si>
  <si>
    <t xml:space="preserve">Voor- en achternaam projectmedewerker</t>
  </si>
  <si>
    <t xml:space="preserve">Vor- und Nachname Projektmitarbeiter(in)</t>
  </si>
  <si>
    <t xml:space="preserve">Projectpartner waarvoor gewerkt is</t>
  </si>
  <si>
    <t xml:space="preserve">Projektpartner, für den gearbeitet wurde</t>
  </si>
  <si>
    <t xml:space="preserve">Deutsch</t>
  </si>
  <si>
    <t xml:space="preserve">1e dag</t>
  </si>
  <si>
    <t xml:space="preserve">Schrikkel?</t>
  </si>
  <si>
    <t xml:space="preserve">Goedgekeurde projectfunctie - InterDB</t>
  </si>
  <si>
    <t xml:space="preserve">Genehmigte Projektfunktion - InterDB</t>
  </si>
  <si>
    <t xml:space="preserve">Maand</t>
  </si>
  <si>
    <t xml:space="preserve">Monat</t>
  </si>
  <si>
    <t xml:space="preserve">Werkzaamheden:</t>
  </si>
  <si>
    <t xml:space="preserve">Tätigkeiten:</t>
  </si>
  <si>
    <t xml:space="preserve">Totaal</t>
  </si>
  <si>
    <t xml:space="preserve">Summe</t>
  </si>
  <si>
    <t xml:space="preserve">Totaal aantal uren</t>
  </si>
  <si>
    <t xml:space="preserve">Stunden insgesamt</t>
  </si>
  <si>
    <t xml:space="preserve">Jan</t>
  </si>
  <si>
    <t xml:space="preserve">Januari</t>
  </si>
  <si>
    <t xml:space="preserve">Januar</t>
  </si>
  <si>
    <t xml:space="preserve">Feb</t>
  </si>
  <si>
    <t xml:space="preserve">Februari</t>
  </si>
  <si>
    <t xml:space="preserve">Februar</t>
  </si>
  <si>
    <t xml:space="preserve">Mrt</t>
  </si>
  <si>
    <t xml:space="preserve">Mär</t>
  </si>
  <si>
    <t xml:space="preserve">Maart</t>
  </si>
  <si>
    <t xml:space="preserve">März</t>
  </si>
  <si>
    <t xml:space="preserve">Apr</t>
  </si>
  <si>
    <t xml:space="preserve">April</t>
  </si>
  <si>
    <t xml:space="preserve">Mei</t>
  </si>
  <si>
    <t xml:space="preserve">Mai</t>
  </si>
  <si>
    <t xml:space="preserve">Jun</t>
  </si>
  <si>
    <t xml:space="preserve">Juni</t>
  </si>
  <si>
    <t xml:space="preserve">Jul</t>
  </si>
  <si>
    <t xml:space="preserve">Juli</t>
  </si>
  <si>
    <t xml:space="preserve">Aug</t>
  </si>
  <si>
    <t xml:space="preserve">Augustus</t>
  </si>
  <si>
    <t xml:space="preserve">August</t>
  </si>
  <si>
    <t xml:space="preserve">Sep</t>
  </si>
  <si>
    <t xml:space="preserve">September</t>
  </si>
  <si>
    <t xml:space="preserve">Okt</t>
  </si>
  <si>
    <t xml:space="preserve">Oktober</t>
  </si>
  <si>
    <t xml:space="preserve">Nov</t>
  </si>
  <si>
    <t xml:space="preserve">November</t>
  </si>
  <si>
    <t xml:space="preserve">Dec</t>
  </si>
  <si>
    <t xml:space="preserve">Dez</t>
  </si>
  <si>
    <t xml:space="preserve">December</t>
  </si>
  <si>
    <t xml:space="preserve">Dezember</t>
  </si>
  <si>
    <t xml:space="preserve">Jaaroverzicht gewerkte uren</t>
  </si>
  <si>
    <t xml:space="preserve">Jahresübersicht geleistete Stunden</t>
  </si>
  <si>
    <t xml:space="preserve">Maandoverzicht gewerkte uren</t>
  </si>
  <si>
    <t xml:space="preserve">Monatsübersicht geleistete Stunden</t>
  </si>
  <si>
    <t xml:space="preserve">Voor een project binnen het Interreg VI A-programma Deutschland-Nederland</t>
  </si>
  <si>
    <t xml:space="preserve">Für ein Projekt im Rahmen des Interreg VI A-Programms Deutschland-Nederland</t>
  </si>
  <si>
    <t xml:space="preserve">Plaats, datum</t>
  </si>
  <si>
    <t xml:space="preserve">Ort, Datum</t>
  </si>
  <si>
    <t xml:space="preserve">Handtekening medewerker</t>
  </si>
  <si>
    <t xml:space="preserve">Unterschrift Mitarbeiter(in)</t>
  </si>
  <si>
    <t xml:space="preserve">Handtekening leidinggevende</t>
  </si>
  <si>
    <t xml:space="preserve">Unterschrift Vorgesetzte(r)</t>
  </si>
  <si>
    <t xml:space="preserve">Wij verklaren de gegevens juist en volledig te hebben ingevuld. De verrichte projectarbeidsuren waren in het kader van een efficiënte en doelmatige projectuitvoering vereist.</t>
  </si>
  <si>
    <t xml:space="preserve">Wir bestätigen, dass die Daten korrekt und vollständig ausgefüllt wurden. Die geleisteten Projektarbeitsstunden waren im Rahmen einer effizienten und effektiven Projektdurchführung erforderlich.</t>
  </si>
  <si>
    <t xml:space="preserve">Projectnummer en projectnaam Interreg VIA Deutschland-Nederland projecten:</t>
  </si>
  <si>
    <t xml:space="preserve">Projektnummer und Projektname Interreg VI A Deutschland-Nederland Projekte:</t>
  </si>
  <si>
    <t xml:space="preserve">Totaal Interreg VI-A projecten:</t>
  </si>
  <si>
    <t xml:space="preserve">Summe Interreg VI-A Projekte:</t>
  </si>
  <si>
    <t xml:space="preserve">Overige gesubsidieerde projecten</t>
  </si>
  <si>
    <t xml:space="preserve">Sonstige, geförderte Projekte</t>
  </si>
  <si>
    <t xml:space="preserve">Overige werkzaamheden</t>
  </si>
  <si>
    <t xml:space="preserve">Sonstige Tätigkeiten</t>
  </si>
  <si>
    <t xml:space="preserve">Verlof, ziekte etc.</t>
  </si>
  <si>
    <t xml:space="preserve">Urlaub, Krankheit etc.</t>
  </si>
  <si>
    <t xml:space="preserve">Voor- en achternaam projectmedewerker invoeren</t>
  </si>
  <si>
    <t xml:space="preserve">Vor- und Nachname Projektmitarbeiter(in) eintragen</t>
  </si>
  <si>
    <t xml:space="preserve">Projectpartner waarvoor de werkzaamheden uitgevoerd zijn invoeren</t>
  </si>
  <si>
    <t xml:space="preserve">Projektpartner, für den gearbeitet wurde eintragen</t>
  </si>
  <si>
    <t xml:space="preserve">Goedgekeurde projectfunctie en functiegroep (InterDB) invoeren</t>
  </si>
  <si>
    <t xml:space="preserve">genehmigte Projektfunktion und Leistungsgruppe (InterDB) eintragen</t>
  </si>
  <si>
    <t xml:space="preserve">Naam en nummer Interreg VI-A project invoeren</t>
  </si>
  <si>
    <t xml:space="preserve">Name und Nummer Interreg VI-A Projekt eintragen</t>
  </si>
  <si>
    <t xml:space="preserve">Dag</t>
  </si>
  <si>
    <t xml:space="preserve">Tag</t>
  </si>
  <si>
    <t xml:space="preserve">= Invoerveld</t>
  </si>
  <si>
    <t xml:space="preserve">= Eingabefeld</t>
  </si>
  <si>
    <t xml:space="preserve">Dit overzicht altijd meesturen!</t>
  </si>
  <si>
    <t xml:space="preserve">Diese Übersicht immer beifügen!</t>
  </si>
  <si>
    <t xml:space="preserve">Overige Interreg-projecten</t>
  </si>
  <si>
    <t xml:space="preserve">Sonstige Interreg-Projekte</t>
  </si>
  <si>
    <t xml:space="preserve">FG</t>
  </si>
  <si>
    <t xml:space="preserve">LG</t>
  </si>
  <si>
    <t xml:space="preserve">Meer info op onze website:</t>
  </si>
  <si>
    <t xml:space="preserve">Mehr Infos auf unsere Website: </t>
  </si>
  <si>
    <t xml:space="preserve">de-nl.eu</t>
  </si>
  <si>
    <t xml:space="preserve">(in %)</t>
  </si>
  <si>
    <t xml:space="preserve">Projectnummer en -naam (Interreg DE-NL)</t>
  </si>
  <si>
    <t xml:space="preserve">Projektnummer und -Name (Interreg DE-NL)</t>
  </si>
  <si>
    <t xml:space="preserve">Goedgekeurde functiegroep (FG) &amp; projectfunctie - InterDB</t>
  </si>
  <si>
    <t xml:space="preserve">Genehmigte Leistungsgruppe (LG) &amp; Projektfunktion  - InterDB</t>
  </si>
  <si>
    <t xml:space="preserve">Projectnaam invoeren</t>
  </si>
  <si>
    <t xml:space="preserve">Projektname eintragen</t>
  </si>
  <si>
    <t xml:space="preserve">Projectfunctie invoeren</t>
  </si>
  <si>
    <t xml:space="preserve">Projektfuktion eintragen</t>
  </si>
  <si>
    <t xml:space="preserve">Functiegroep invoeren</t>
  </si>
  <si>
    <t xml:space="preserve">Funktionsgruppe eintragen</t>
  </si>
  <si>
    <t xml:space="preserve">Foutmeldingen:</t>
  </si>
  <si>
    <t xml:space="preserve">Fehlermeldungen:</t>
  </si>
  <si>
    <t xml:space="preserve">Elke verandering aan dit bestand maakt de urenstaten ongeldig en kan leiden tot afkeuring daarvan.</t>
  </si>
  <si>
    <t xml:space="preserve">Jede Änderung an dieser Datei macht die Stundenzettel ungültig und kann zu ihrer Ablehnung führen.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</si>
</sst>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_ \ * #,##0.00_ ;_ \ * \-#,##0.00_ ;_ \ * \-??_ ;_ @_ "/>
    <numFmt numFmtId="166" formatCode="General"/>
    <numFmt numFmtId="167" formatCode="0\ %"/>
    <numFmt numFmtId="168" formatCode="0.00\ %"/>
    <numFmt numFmtId="169" formatCode="0.0%"/>
    <numFmt numFmtId="170" formatCode="_-* #,##0.00_-;\-* #,##0.00_-;_-* \-??_-;_-@_-"/>
    <numFmt numFmtId="171" formatCode="#,##0.00"/>
    <numFmt numFmtId="172" formatCode="@"/>
    <numFmt numFmtId="173" formatCode="dd/mm/yyyy"/>
    <numFmt numFmtId="174" formatCode="0.00"/>
    <numFmt numFmtId="175" formatCode="#,##0.00_ ;\-#,##0.00\ "/>
  </numFmts>
  <fonts count="31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Arial"/>
      <family val="2"/>
      <charset val="1"/>
    </font>
    <font>
      <sz val="11"/>
      <color rgb="FFFF0000"/>
      <name val="Arial"/>
      <family val="2"/>
      <charset val="1"/>
    </font>
    <font>
      <sz val="11"/>
      <color rgb="FF000000"/>
      <name val="Arial"/>
      <family val="2"/>
      <charset val="1"/>
    </font>
    <font>
      <b val="true"/>
      <sz val="20"/>
      <color rgb="FF000000"/>
      <name val="Georgia"/>
      <family val="1"/>
      <charset val="1"/>
    </font>
    <font>
      <b val="true"/>
      <sz val="16"/>
      <color rgb="FF000000"/>
      <name val="Arial"/>
      <family val="2"/>
      <charset val="1"/>
    </font>
    <font>
      <b val="true"/>
      <sz val="11"/>
      <color rgb="FF000000"/>
      <name val="Georgia"/>
      <family val="1"/>
      <charset val="1"/>
    </font>
    <font>
      <b val="true"/>
      <sz val="14"/>
      <color rgb="FF000000"/>
      <name val="Arial"/>
      <family val="2"/>
      <charset val="1"/>
    </font>
    <font>
      <b val="true"/>
      <sz val="12"/>
      <color rgb="FF000000"/>
      <name val="Arial"/>
      <family val="2"/>
      <charset val="1"/>
    </font>
    <font>
      <b val="true"/>
      <sz val="20"/>
      <color rgb="FFFF0000"/>
      <name val="Arial"/>
      <family val="2"/>
      <charset val="1"/>
    </font>
    <font>
      <sz val="14"/>
      <color rgb="FF000000"/>
      <name val="Arial"/>
      <family val="2"/>
      <charset val="1"/>
    </font>
    <font>
      <b val="true"/>
      <sz val="28"/>
      <color rgb="FF000000"/>
      <name val="Calibri"/>
      <family val="2"/>
      <charset val="1"/>
    </font>
    <font>
      <sz val="11"/>
      <color rgb="FFFFFFFF"/>
      <name val="Arial"/>
      <family val="2"/>
      <charset val="1"/>
    </font>
    <font>
      <sz val="8"/>
      <color rgb="FFFFFFFF"/>
      <name val="Arial"/>
      <family val="2"/>
      <charset val="1"/>
    </font>
    <font>
      <b val="true"/>
      <sz val="16"/>
      <color rgb="FF000000"/>
      <name val="Calibri"/>
      <family val="2"/>
      <charset val="1"/>
    </font>
    <font>
      <b val="true"/>
      <u val="single"/>
      <sz val="16"/>
      <color rgb="FF000000"/>
      <name val="Arial"/>
      <family val="2"/>
      <charset val="1"/>
    </font>
    <font>
      <b val="true"/>
      <sz val="14"/>
      <color rgb="FF000000"/>
      <name val="Calibri"/>
      <family val="2"/>
      <charset val="1"/>
    </font>
    <font>
      <sz val="16"/>
      <color rgb="FF000000"/>
      <name val="Arial"/>
      <family val="2"/>
      <charset val="1"/>
    </font>
    <font>
      <sz val="12"/>
      <color rgb="FFFF0000"/>
      <name val="Arial"/>
      <family val="2"/>
      <charset val="1"/>
    </font>
    <font>
      <sz val="12"/>
      <color rgb="FF000000"/>
      <name val="Arial"/>
      <family val="2"/>
      <charset val="1"/>
    </font>
    <font>
      <b val="true"/>
      <sz val="24"/>
      <color rgb="FF000000"/>
      <name val="Arial"/>
      <family val="2"/>
      <charset val="1"/>
    </font>
    <font>
      <b val="true"/>
      <sz val="18"/>
      <color rgb="FF000000"/>
      <name val="Arial"/>
      <family val="2"/>
      <charset val="1"/>
    </font>
    <font>
      <b val="true"/>
      <sz val="14"/>
      <color rgb="FFFFFFFF"/>
      <name val="Arial"/>
      <family val="2"/>
      <charset val="1"/>
    </font>
    <font>
      <b val="true"/>
      <sz val="11"/>
      <color rgb="FF000000"/>
      <name val="Arial"/>
      <family val="2"/>
      <charset val="1"/>
    </font>
    <font>
      <b val="true"/>
      <sz val="20"/>
      <color rgb="FF000000"/>
      <name val="Arial"/>
      <family val="2"/>
      <charset val="1"/>
    </font>
    <font>
      <b val="true"/>
      <sz val="15"/>
      <color rgb="FF000000"/>
      <name val="Arial"/>
      <family val="2"/>
      <charset val="1"/>
    </font>
    <font>
      <u val="single"/>
      <sz val="11"/>
      <color rgb="FF000000"/>
      <name val="Calibri"/>
      <family val="2"/>
      <charset val="1"/>
    </font>
    <font>
      <u val="single"/>
      <sz val="11"/>
      <color rgb="FF0563C1"/>
      <name val="Calibr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2F2F2"/>
      </patternFill>
    </fill>
    <fill>
      <patternFill patternType="solid">
        <fgColor rgb="FFD9D9D9"/>
        <bgColor rgb="FFD0CECE"/>
      </patternFill>
    </fill>
    <fill>
      <patternFill patternType="solid">
        <fgColor rgb="FFE7E6E6"/>
        <bgColor rgb="FFDEEBF7"/>
      </patternFill>
    </fill>
    <fill>
      <patternFill patternType="solid">
        <fgColor rgb="FFD0CECE"/>
        <bgColor rgb="FFD9D9D9"/>
      </patternFill>
    </fill>
    <fill>
      <patternFill patternType="solid">
        <fgColor rgb="FFDEEBF7"/>
        <bgColor rgb="FFE7E6E6"/>
      </patternFill>
    </fill>
  </fills>
  <borders count="1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</borders>
  <cellStyleXfs count="23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70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3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true" applyAlignment="true" applyProtection="true">
      <alignment horizontal="center" vertical="center" textRotation="0" wrapText="true" indent="0" shrinkToFit="false"/>
      <protection locked="true" hidden="false"/>
    </xf>
  </cellStyleXfs>
  <cellXfs count="23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6" fillId="2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6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6" fontId="7" fillId="2" borderId="0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6" fillId="0" borderId="1" xfId="0" applyFont="true" applyBorder="true" applyAlignment="true" applyProtection="true">
      <alignment horizontal="general" vertical="bottom" textRotation="0" wrapText="true" indent="0" shrinkToFit="false"/>
      <protection locked="true" hidden="true"/>
    </xf>
    <xf numFmtId="164" fontId="8" fillId="3" borderId="1" xfId="0" applyFont="true" applyBorder="true" applyAlignment="true" applyProtection="true">
      <alignment horizontal="center" vertical="center" textRotation="0" wrapText="false" indent="0" shrinkToFit="false"/>
      <protection locked="false" hidden="true"/>
    </xf>
    <xf numFmtId="166" fontId="9" fillId="2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6" fillId="2" borderId="0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6" fontId="10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11" fillId="2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11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8" fillId="4" borderId="0" xfId="0" applyFont="true" applyBorder="true" applyAlignment="true" applyProtection="true">
      <alignment horizontal="center" vertical="bottom" textRotation="0" wrapText="false" indent="0" shrinkToFit="false"/>
      <protection locked="false" hidden="true"/>
    </xf>
    <xf numFmtId="164" fontId="6" fillId="4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6" fontId="10" fillId="0" borderId="0" xfId="0" applyFont="true" applyBorder="false" applyAlignment="true" applyProtection="true">
      <alignment horizontal="left" vertical="bottom" textRotation="0" wrapText="false" indent="0" shrinkToFit="false"/>
      <protection locked="true" hidden="true"/>
    </xf>
    <xf numFmtId="164" fontId="11" fillId="0" borderId="0" xfId="0" applyFont="true" applyBorder="false" applyAlignment="true" applyProtection="true">
      <alignment horizontal="left" vertical="bottom" textRotation="0" wrapText="false" indent="0" shrinkToFit="false"/>
      <protection locked="true" hidden="true"/>
    </xf>
    <xf numFmtId="164" fontId="11" fillId="2" borderId="0" xfId="0" applyFont="true" applyBorder="false" applyAlignment="true" applyProtection="true">
      <alignment horizontal="left" vertical="bottom" textRotation="0" wrapText="false" indent="0" shrinkToFit="false"/>
      <protection locked="true" hidden="true"/>
    </xf>
    <xf numFmtId="164" fontId="10" fillId="4" borderId="0" xfId="0" applyFont="true" applyBorder="true" applyAlignment="false" applyProtection="true">
      <alignment horizontal="general" vertical="bottom" textRotation="0" wrapText="false" indent="0" shrinkToFit="false"/>
      <protection locked="false" hidden="true"/>
    </xf>
    <xf numFmtId="164" fontId="11" fillId="2" borderId="0" xfId="0" applyFont="true" applyBorder="false" applyAlignment="true" applyProtection="true">
      <alignment horizontal="right" vertical="bottom" textRotation="0" wrapText="false" indent="0" shrinkToFit="false"/>
      <protection locked="true" hidden="true"/>
    </xf>
    <xf numFmtId="166" fontId="10" fillId="2" borderId="0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6" fontId="10" fillId="2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10" fillId="2" borderId="0" xfId="0" applyFont="true" applyBorder="false" applyAlignment="true" applyProtection="true">
      <alignment horizontal="general" vertical="bottom" textRotation="0" wrapText="true" indent="0" shrinkToFit="false"/>
      <protection locked="true" hidden="true"/>
    </xf>
    <xf numFmtId="164" fontId="10" fillId="2" borderId="0" xfId="0" applyFont="true" applyBorder="false" applyAlignment="true" applyProtection="true">
      <alignment horizontal="left" vertical="top" textRotation="0" wrapText="false" indent="0" shrinkToFit="false"/>
      <protection locked="true" hidden="true"/>
    </xf>
    <xf numFmtId="166" fontId="8" fillId="2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6" fontId="12" fillId="2" borderId="0" xfId="0" applyFont="true" applyBorder="false" applyAlignment="true" applyProtection="true">
      <alignment horizontal="left" vertical="bottom" textRotation="0" wrapText="false" indent="0" shrinkToFit="false"/>
      <protection locked="true" hidden="true"/>
    </xf>
    <xf numFmtId="164" fontId="10" fillId="2" borderId="0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8" fillId="2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4" fontId="10" fillId="4" borderId="0" xfId="0" applyFont="true" applyBorder="false" applyAlignment="true" applyProtection="true">
      <alignment horizontal="general" vertical="bottom" textRotation="0" wrapText="true" indent="0" shrinkToFit="false"/>
      <protection locked="false" hidden="true"/>
    </xf>
    <xf numFmtId="164" fontId="10" fillId="4" borderId="0" xfId="0" applyFont="true" applyBorder="true" applyAlignment="true" applyProtection="true">
      <alignment horizontal="left" vertical="top" textRotation="0" wrapText="false" indent="0" shrinkToFit="false"/>
      <protection locked="false" hidden="true"/>
    </xf>
    <xf numFmtId="164" fontId="8" fillId="4" borderId="0" xfId="0" applyFont="true" applyBorder="false" applyAlignment="true" applyProtection="true">
      <alignment horizontal="center" vertical="bottom" textRotation="0" wrapText="false" indent="0" shrinkToFit="false"/>
      <protection locked="false" hidden="true"/>
    </xf>
    <xf numFmtId="166" fontId="13" fillId="2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6" fontId="8" fillId="2" borderId="0" xfId="0" applyFont="true" applyBorder="true" applyAlignment="true" applyProtection="true">
      <alignment horizontal="right" vertical="center" textRotation="0" wrapText="true" indent="0" shrinkToFit="false"/>
      <protection locked="true" hidden="true"/>
    </xf>
    <xf numFmtId="164" fontId="10" fillId="2" borderId="0" xfId="0" applyFont="true" applyBorder="false" applyAlignment="true" applyProtection="true">
      <alignment horizontal="left" vertical="center" textRotation="0" wrapText="true" indent="0" shrinkToFit="false"/>
      <protection locked="true" hidden="true"/>
    </xf>
    <xf numFmtId="166" fontId="14" fillId="0" borderId="0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8" fillId="2" borderId="0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8" fontId="10" fillId="2" borderId="0" xfId="19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6" fillId="2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4" fontId="15" fillId="2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16" fillId="2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15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6" fillId="2" borderId="2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0" fillId="2" borderId="3" xfId="0" applyFont="true" applyBorder="true" applyAlignment="true" applyProtection="true">
      <alignment horizontal="left" vertical="center" textRotation="0" wrapText="false" indent="0" shrinkToFit="false"/>
      <protection locked="true" hidden="true"/>
    </xf>
    <xf numFmtId="164" fontId="10" fillId="2" borderId="4" xfId="0" applyFont="true" applyBorder="true" applyAlignment="true" applyProtection="true">
      <alignment horizontal="left" vertical="center" textRotation="0" wrapText="false" indent="0" shrinkToFit="false"/>
      <protection locked="true" hidden="true"/>
    </xf>
    <xf numFmtId="166" fontId="8" fillId="2" borderId="2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8" fillId="2" borderId="4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6" fillId="2" borderId="5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0" fillId="2" borderId="6" xfId="0" applyFont="true" applyBorder="true" applyAlignment="true" applyProtection="true">
      <alignment horizontal="left" vertical="center" textRotation="0" wrapText="false" indent="0" shrinkToFit="false"/>
      <protection locked="true" hidden="true"/>
    </xf>
    <xf numFmtId="166" fontId="17" fillId="2" borderId="5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6" fontId="17" fillId="2" borderId="0" xfId="0" applyFont="true" applyBorder="false" applyAlignment="true" applyProtection="true">
      <alignment horizontal="center" vertical="center" textRotation="0" wrapText="false" indent="0" shrinkToFit="false"/>
      <protection locked="true" hidden="true"/>
    </xf>
    <xf numFmtId="166" fontId="18" fillId="2" borderId="6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10" fillId="2" borderId="0" xfId="0" applyFont="true" applyBorder="true" applyAlignment="true" applyProtection="true">
      <alignment horizontal="left" vertical="center" textRotation="0" wrapText="true" indent="0" shrinkToFit="false"/>
      <protection locked="true" hidden="true"/>
    </xf>
    <xf numFmtId="164" fontId="13" fillId="2" borderId="6" xfId="0" applyFont="true" applyBorder="true" applyAlignment="true" applyProtection="true">
      <alignment horizontal="left" vertical="top" textRotation="0" wrapText="true" indent="0" shrinkToFit="false"/>
      <protection locked="true" hidden="true"/>
    </xf>
    <xf numFmtId="169" fontId="19" fillId="5" borderId="5" xfId="19" applyFont="true" applyBorder="true" applyAlignment="true" applyProtection="true">
      <alignment horizontal="center" vertical="center" textRotation="0" wrapText="false" indent="0" shrinkToFit="false"/>
      <protection locked="false" hidden="true"/>
    </xf>
    <xf numFmtId="169" fontId="19" fillId="4" borderId="0" xfId="19" applyFont="true" applyBorder="true" applyAlignment="true" applyProtection="true">
      <alignment horizontal="center" vertical="center" textRotation="0" wrapText="false" indent="0" shrinkToFit="false"/>
      <protection locked="false" hidden="true"/>
    </xf>
    <xf numFmtId="169" fontId="8" fillId="2" borderId="6" xfId="19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6" fontId="8" fillId="2" borderId="0" xfId="0" applyFont="true" applyBorder="true" applyAlignment="true" applyProtection="true">
      <alignment horizontal="left" vertical="top" textRotation="0" wrapText="true" indent="0" shrinkToFit="false"/>
      <protection locked="true" hidden="true"/>
    </xf>
    <xf numFmtId="169" fontId="19" fillId="2" borderId="5" xfId="19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9" fontId="19" fillId="2" borderId="0" xfId="19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6" fontId="13" fillId="2" borderId="0" xfId="0" applyFont="true" applyBorder="true" applyAlignment="true" applyProtection="true">
      <alignment horizontal="left" vertical="top" textRotation="0" wrapText="true" indent="0" shrinkToFit="false"/>
      <protection locked="true" hidden="true"/>
    </xf>
    <xf numFmtId="164" fontId="6" fillId="2" borderId="7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6" fillId="2" borderId="8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6" fontId="18" fillId="2" borderId="9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20" fillId="2" borderId="5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6" fontId="13" fillId="2" borderId="0" xfId="0" applyFont="true" applyBorder="false" applyAlignment="true" applyProtection="true">
      <alignment horizontal="center" vertical="center" textRotation="0" wrapText="false" indent="0" shrinkToFit="false"/>
      <protection locked="true" hidden="true"/>
    </xf>
    <xf numFmtId="164" fontId="6" fillId="2" borderId="0" xfId="0" applyFont="true" applyBorder="false" applyAlignment="true" applyProtection="true">
      <alignment horizontal="general" vertical="center" textRotation="0" wrapText="false" indent="0" shrinkToFit="false"/>
      <protection locked="true" hidden="true"/>
    </xf>
    <xf numFmtId="166" fontId="13" fillId="2" borderId="0" xfId="0" applyFont="true" applyBorder="false" applyAlignment="true" applyProtection="true">
      <alignment horizontal="left" vertical="center" textRotation="0" wrapText="true" indent="0" shrinkToFit="false"/>
      <protection locked="true" hidden="true"/>
    </xf>
    <xf numFmtId="164" fontId="13" fillId="2" borderId="6" xfId="0" applyFont="true" applyBorder="true" applyAlignment="true" applyProtection="true">
      <alignment horizontal="left" vertical="center" textRotation="0" wrapText="true" indent="0" shrinkToFit="false"/>
      <protection locked="true" hidden="true"/>
    </xf>
    <xf numFmtId="171" fontId="13" fillId="0" borderId="1" xfId="15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71" fontId="13" fillId="0" borderId="1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4" fontId="6" fillId="2" borderId="5" xfId="0" applyFont="true" applyBorder="true" applyAlignment="true" applyProtection="true">
      <alignment horizontal="center" vertical="top" textRotation="0" wrapText="false" indent="0" shrinkToFit="false"/>
      <protection locked="true" hidden="true"/>
    </xf>
    <xf numFmtId="172" fontId="6" fillId="2" borderId="0" xfId="0" applyFont="true" applyBorder="false" applyAlignment="true" applyProtection="true">
      <alignment horizontal="center" vertical="center" textRotation="0" wrapText="false" indent="0" shrinkToFit="false"/>
      <protection locked="true" hidden="true"/>
    </xf>
    <xf numFmtId="164" fontId="6" fillId="2" borderId="6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71" fontId="13" fillId="2" borderId="0" xfId="15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71" fontId="13" fillId="2" borderId="6" xfId="15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4" fontId="21" fillId="2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22" fillId="2" borderId="5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6" fontId="10" fillId="2" borderId="0" xfId="0" applyFont="true" applyBorder="false" applyAlignment="true" applyProtection="true">
      <alignment horizontal="general" vertical="center" textRotation="0" wrapText="false" indent="0" shrinkToFit="false"/>
      <protection locked="true" hidden="true"/>
    </xf>
    <xf numFmtId="164" fontId="13" fillId="2" borderId="0" xfId="0" applyFont="true" applyBorder="false" applyAlignment="true" applyProtection="true">
      <alignment horizontal="general" vertical="center" textRotation="0" wrapText="false" indent="0" shrinkToFit="false"/>
      <protection locked="true" hidden="true"/>
    </xf>
    <xf numFmtId="164" fontId="13" fillId="2" borderId="6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71" fontId="10" fillId="0" borderId="10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71" fontId="10" fillId="0" borderId="1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4" fontId="22" fillId="2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22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71" fontId="13" fillId="2" borderId="0" xfId="0" applyFont="true" applyBorder="false" applyAlignment="true" applyProtection="true">
      <alignment horizontal="general" vertical="center" textRotation="0" wrapText="false" indent="0" shrinkToFit="false"/>
      <protection locked="true" hidden="true"/>
    </xf>
    <xf numFmtId="171" fontId="13" fillId="2" borderId="6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71" fontId="13" fillId="0" borderId="10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6" fontId="10" fillId="2" borderId="8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4" fontId="13" fillId="2" borderId="8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4" fontId="13" fillId="2" borderId="9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6" fontId="23" fillId="6" borderId="0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6" fontId="11" fillId="2" borderId="0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6" fontId="7" fillId="2" borderId="0" xfId="0" applyFont="true" applyBorder="true" applyAlignment="true" applyProtection="true">
      <alignment horizontal="general" vertical="top" textRotation="0" wrapText="false" indent="0" shrinkToFit="false"/>
      <protection locked="true" hidden="true"/>
    </xf>
    <xf numFmtId="166" fontId="9" fillId="2" borderId="0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6" fontId="24" fillId="6" borderId="0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10" fillId="2" borderId="0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9" fontId="24" fillId="6" borderId="0" xfId="19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6" fontId="10" fillId="2" borderId="0" xfId="0" applyFont="true" applyBorder="false" applyAlignment="true" applyProtection="true">
      <alignment horizontal="left" vertical="bottom" textRotation="0" wrapText="false" indent="0" shrinkToFit="false"/>
      <protection locked="true" hidden="true"/>
    </xf>
    <xf numFmtId="164" fontId="6" fillId="2" borderId="0" xfId="0" applyFont="true" applyBorder="false" applyAlignment="true" applyProtection="true">
      <alignment horizontal="left" vertical="bottom" textRotation="0" wrapText="false" indent="0" shrinkToFit="false"/>
      <protection locked="true" hidden="true"/>
    </xf>
    <xf numFmtId="166" fontId="8" fillId="6" borderId="0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10" fillId="2" borderId="0" xfId="0" applyFont="true" applyBorder="false" applyAlignment="true" applyProtection="true">
      <alignment horizontal="right" vertical="bottom" textRotation="0" wrapText="false" indent="0" shrinkToFit="false"/>
      <protection locked="true" hidden="true"/>
    </xf>
    <xf numFmtId="164" fontId="6" fillId="2" borderId="0" xfId="0" applyFont="true" applyBorder="false" applyAlignment="true" applyProtection="true">
      <alignment horizontal="right" vertical="bottom" textRotation="0" wrapText="false" indent="0" shrinkToFit="false"/>
      <protection locked="true" hidden="true"/>
    </xf>
    <xf numFmtId="166" fontId="10" fillId="2" borderId="0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6" fontId="10" fillId="2" borderId="0" xfId="0" applyFont="true" applyBorder="true" applyAlignment="true" applyProtection="true">
      <alignment horizontal="left" vertical="center" textRotation="0" wrapText="true" indent="0" shrinkToFit="false"/>
      <protection locked="true" hidden="true"/>
    </xf>
    <xf numFmtId="164" fontId="10" fillId="2" borderId="0" xfId="0" applyFont="true" applyBorder="false" applyAlignment="true" applyProtection="true">
      <alignment horizontal="center" vertical="center" textRotation="0" wrapText="false" indent="0" shrinkToFit="false"/>
      <protection locked="true" hidden="true"/>
    </xf>
    <xf numFmtId="166" fontId="25" fillId="2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6" fontId="25" fillId="2" borderId="0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8" fillId="2" borderId="0" xfId="0" applyFont="true" applyBorder="false" applyAlignment="true" applyProtection="true">
      <alignment horizontal="left" vertical="top" textRotation="0" wrapText="true" indent="0" shrinkToFit="false"/>
      <protection locked="true" hidden="true"/>
    </xf>
    <xf numFmtId="164" fontId="8" fillId="2" borderId="0" xfId="0" applyFont="true" applyBorder="false" applyAlignment="true" applyProtection="true">
      <alignment horizontal="general" vertical="top" textRotation="0" wrapText="true" indent="0" shrinkToFit="false"/>
      <protection locked="true" hidden="true"/>
    </xf>
    <xf numFmtId="164" fontId="25" fillId="2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6" fontId="10" fillId="2" borderId="0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6" fontId="8" fillId="6" borderId="0" xfId="0" applyFont="true" applyBorder="true" applyAlignment="true" applyProtection="true">
      <alignment horizontal="left" vertical="top" textRotation="0" wrapText="true" indent="0" shrinkToFit="false"/>
      <protection locked="true" hidden="true"/>
    </xf>
    <xf numFmtId="164" fontId="10" fillId="2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4" fontId="0" fillId="0" borderId="0" xfId="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66" fontId="10" fillId="2" borderId="0" xfId="0" applyFont="true" applyBorder="false" applyAlignment="true" applyProtection="true">
      <alignment horizontal="left" vertical="center" textRotation="0" wrapText="false" indent="0" shrinkToFit="false"/>
      <protection locked="true" hidden="true"/>
    </xf>
    <xf numFmtId="164" fontId="6" fillId="2" borderId="3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26" fillId="2" borderId="3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6" fontId="11" fillId="2" borderId="3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11" fillId="2" borderId="2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6" fontId="11" fillId="2" borderId="3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6" fontId="11" fillId="2" borderId="11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6" fontId="11" fillId="2" borderId="0" xfId="0" applyFont="true" applyBorder="false" applyAlignment="true" applyProtection="true">
      <alignment horizontal="general" vertical="center" textRotation="0" wrapText="false" indent="0" shrinkToFit="false"/>
      <protection locked="true" hidden="true"/>
    </xf>
    <xf numFmtId="164" fontId="26" fillId="2" borderId="0" xfId="0" applyFont="true" applyBorder="false" applyAlignment="true" applyProtection="true">
      <alignment horizontal="general" vertical="center" textRotation="0" wrapText="false" indent="0" shrinkToFit="false"/>
      <protection locked="true" hidden="true"/>
    </xf>
    <xf numFmtId="166" fontId="6" fillId="2" borderId="5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6" fontId="6" fillId="2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4" fontId="6" fillId="2" borderId="12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6" fontId="15" fillId="2" borderId="5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6" fontId="15" fillId="2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8" fillId="2" borderId="0" xfId="0" applyFont="true" applyBorder="false" applyAlignment="true" applyProtection="true">
      <alignment horizontal="general" vertical="center" textRotation="0" wrapText="false" indent="0" shrinkToFit="false"/>
      <protection locked="true" hidden="true"/>
    </xf>
    <xf numFmtId="164" fontId="8" fillId="2" borderId="5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6" fontId="13" fillId="6" borderId="0" xfId="0" applyFont="true" applyBorder="false" applyAlignment="true" applyProtection="true">
      <alignment horizontal="center" vertical="center" textRotation="0" wrapText="false" indent="0" shrinkToFit="false"/>
      <protection locked="true" hidden="true"/>
    </xf>
    <xf numFmtId="166" fontId="22" fillId="6" borderId="0" xfId="0" applyFont="true" applyBorder="false" applyAlignment="true" applyProtection="true">
      <alignment horizontal="general" vertical="center" textRotation="0" wrapText="true" indent="0" shrinkToFit="false"/>
      <protection locked="true" hidden="true"/>
    </xf>
    <xf numFmtId="171" fontId="6" fillId="0" borderId="5" xfId="15" applyFont="true" applyBorder="true" applyAlignment="true" applyProtection="true">
      <alignment horizontal="general" vertical="center" textRotation="0" wrapText="false" indent="0" shrinkToFit="false"/>
      <protection locked="false" hidden="true"/>
    </xf>
    <xf numFmtId="171" fontId="6" fillId="0" borderId="0" xfId="15" applyFont="true" applyBorder="true" applyAlignment="true" applyProtection="true">
      <alignment horizontal="general" vertical="center" textRotation="0" wrapText="false" indent="0" shrinkToFit="false"/>
      <protection locked="false" hidden="true"/>
    </xf>
    <xf numFmtId="171" fontId="6" fillId="0" borderId="0" xfId="0" applyFont="true" applyBorder="false" applyAlignment="true" applyProtection="true">
      <alignment horizontal="general" vertical="center" textRotation="0" wrapText="false" indent="0" shrinkToFit="false"/>
      <protection locked="false" hidden="true"/>
    </xf>
    <xf numFmtId="171" fontId="22" fillId="2" borderId="12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71" fontId="11" fillId="2" borderId="5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71" fontId="11" fillId="2" borderId="0" xfId="0" applyFont="true" applyBorder="false" applyAlignment="true" applyProtection="true">
      <alignment horizontal="general" vertical="center" textRotation="0" wrapText="false" indent="0" shrinkToFit="false"/>
      <protection locked="true" hidden="true"/>
    </xf>
    <xf numFmtId="171" fontId="11" fillId="2" borderId="12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71" fontId="6" fillId="2" borderId="5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71" fontId="6" fillId="2" borderId="0" xfId="0" applyFont="true" applyBorder="false" applyAlignment="true" applyProtection="true">
      <alignment horizontal="general" vertical="center" textRotation="0" wrapText="false" indent="0" shrinkToFit="false"/>
      <protection locked="true" hidden="true"/>
    </xf>
    <xf numFmtId="171" fontId="22" fillId="0" borderId="5" xfId="15" applyFont="true" applyBorder="true" applyAlignment="true" applyProtection="true">
      <alignment horizontal="general" vertical="center" textRotation="0" wrapText="false" indent="0" shrinkToFit="false"/>
      <protection locked="false" hidden="true"/>
    </xf>
    <xf numFmtId="171" fontId="22" fillId="0" borderId="0" xfId="15" applyFont="true" applyBorder="true" applyAlignment="true" applyProtection="true">
      <alignment horizontal="general" vertical="center" textRotation="0" wrapText="false" indent="0" shrinkToFit="false"/>
      <protection locked="false" hidden="true"/>
    </xf>
    <xf numFmtId="171" fontId="22" fillId="0" borderId="0" xfId="0" applyFont="true" applyBorder="false" applyAlignment="true" applyProtection="true">
      <alignment horizontal="general" vertical="center" textRotation="0" wrapText="false" indent="0" shrinkToFit="false"/>
      <protection locked="false" hidden="true"/>
    </xf>
    <xf numFmtId="171" fontId="6" fillId="0" borderId="5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71" fontId="6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true"/>
    </xf>
    <xf numFmtId="171" fontId="22" fillId="0" borderId="5" xfId="0" applyFont="true" applyBorder="true" applyAlignment="true" applyProtection="true">
      <alignment horizontal="general" vertical="center" textRotation="0" wrapText="false" indent="0" shrinkToFit="false"/>
      <protection locked="false" hidden="true"/>
    </xf>
    <xf numFmtId="171" fontId="11" fillId="2" borderId="7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71" fontId="11" fillId="2" borderId="8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71" fontId="11" fillId="2" borderId="13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6" fontId="8" fillId="2" borderId="1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6" fontId="13" fillId="2" borderId="0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6" fontId="6" fillId="2" borderId="0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6" fontId="24" fillId="6" borderId="0" xfId="0" applyFont="true" applyBorder="true" applyAlignment="true" applyProtection="true">
      <alignment horizontal="center" vertical="bottom" textRotation="0" wrapText="true" indent="0" shrinkToFit="false"/>
      <protection locked="true" hidden="true"/>
    </xf>
    <xf numFmtId="166" fontId="10" fillId="2" borderId="0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6" fontId="24" fillId="6" borderId="0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27" fillId="2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73" fontId="6" fillId="2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20" fillId="2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74" fontId="6" fillId="0" borderId="5" xfId="15" applyFont="true" applyBorder="true" applyAlignment="true" applyProtection="true">
      <alignment horizontal="general" vertical="center" textRotation="0" wrapText="false" indent="0" shrinkToFit="false"/>
      <protection locked="false" hidden="true"/>
    </xf>
    <xf numFmtId="174" fontId="6" fillId="0" borderId="0" xfId="15" applyFont="true" applyBorder="true" applyAlignment="true" applyProtection="true">
      <alignment horizontal="general" vertical="center" textRotation="0" wrapText="false" indent="0" shrinkToFit="false"/>
      <protection locked="false" hidden="true"/>
    </xf>
    <xf numFmtId="174" fontId="6" fillId="0" borderId="0" xfId="0" applyFont="true" applyBorder="false" applyAlignment="true" applyProtection="true">
      <alignment horizontal="general" vertical="center" textRotation="0" wrapText="false" indent="0" shrinkToFit="false"/>
      <protection locked="false" hidden="true"/>
    </xf>
    <xf numFmtId="174" fontId="22" fillId="2" borderId="12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4" fontId="22" fillId="2" borderId="0" xfId="0" applyFont="true" applyBorder="false" applyAlignment="true" applyProtection="true">
      <alignment horizontal="general" vertical="center" textRotation="0" wrapText="false" indent="0" shrinkToFit="false"/>
      <protection locked="true" hidden="true"/>
    </xf>
    <xf numFmtId="164" fontId="22" fillId="2" borderId="5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74" fontId="11" fillId="2" borderId="5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74" fontId="11" fillId="2" borderId="0" xfId="0" applyFont="true" applyBorder="false" applyAlignment="true" applyProtection="true">
      <alignment horizontal="general" vertical="center" textRotation="0" wrapText="false" indent="0" shrinkToFit="false"/>
      <protection locked="true" hidden="true"/>
    </xf>
    <xf numFmtId="174" fontId="11" fillId="2" borderId="12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4" fontId="6" fillId="2" borderId="5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74" fontId="6" fillId="2" borderId="5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74" fontId="6" fillId="2" borderId="0" xfId="0" applyFont="true" applyBorder="false" applyAlignment="true" applyProtection="true">
      <alignment horizontal="general" vertical="center" textRotation="0" wrapText="false" indent="0" shrinkToFit="false"/>
      <protection locked="true" hidden="true"/>
    </xf>
    <xf numFmtId="174" fontId="22" fillId="0" borderId="5" xfId="15" applyFont="true" applyBorder="true" applyAlignment="true" applyProtection="true">
      <alignment horizontal="general" vertical="center" textRotation="0" wrapText="false" indent="0" shrinkToFit="false"/>
      <protection locked="false" hidden="true"/>
    </xf>
    <xf numFmtId="174" fontId="22" fillId="0" borderId="0" xfId="15" applyFont="true" applyBorder="true" applyAlignment="true" applyProtection="true">
      <alignment horizontal="general" vertical="center" textRotation="0" wrapText="false" indent="0" shrinkToFit="false"/>
      <protection locked="false" hidden="true"/>
    </xf>
    <xf numFmtId="174" fontId="6" fillId="0" borderId="5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74" fontId="6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true"/>
    </xf>
    <xf numFmtId="174" fontId="22" fillId="0" borderId="5" xfId="0" applyFont="true" applyBorder="true" applyAlignment="true" applyProtection="true">
      <alignment horizontal="general" vertical="center" textRotation="0" wrapText="false" indent="0" shrinkToFit="false"/>
      <protection locked="false" hidden="true"/>
    </xf>
    <xf numFmtId="174" fontId="22" fillId="0" borderId="0" xfId="0" applyFont="true" applyBorder="false" applyAlignment="true" applyProtection="true">
      <alignment horizontal="general" vertical="center" textRotation="0" wrapText="false" indent="0" shrinkToFit="false"/>
      <protection locked="false" hidden="true"/>
    </xf>
    <xf numFmtId="164" fontId="6" fillId="2" borderId="7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74" fontId="11" fillId="2" borderId="7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74" fontId="11" fillId="2" borderId="8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74" fontId="11" fillId="2" borderId="13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6" fontId="28" fillId="2" borderId="1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8" fillId="2" borderId="0" xfId="0" applyFont="true" applyBorder="false" applyAlignment="true" applyProtection="true">
      <alignment horizontal="center" vertical="center" textRotation="0" wrapText="true" indent="0" shrinkToFit="false"/>
      <protection locked="true" hidden="true"/>
    </xf>
    <xf numFmtId="164" fontId="6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true"/>
    </xf>
    <xf numFmtId="164" fontId="22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true"/>
    </xf>
    <xf numFmtId="175" fontId="22" fillId="0" borderId="5" xfId="15" applyFont="true" applyBorder="true" applyAlignment="true" applyProtection="true">
      <alignment horizontal="general" vertical="center" textRotation="0" wrapText="false" indent="0" shrinkToFit="false"/>
      <protection locked="false" hidden="true"/>
    </xf>
    <xf numFmtId="175" fontId="22" fillId="0" borderId="0" xfId="15" applyFont="true" applyBorder="true" applyAlignment="true" applyProtection="true">
      <alignment horizontal="general" vertical="center" textRotation="0" wrapText="false" indent="0" shrinkToFit="false"/>
      <protection locked="false" hidden="true"/>
    </xf>
    <xf numFmtId="175" fontId="6" fillId="0" borderId="5" xfId="15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75" fontId="6" fillId="0" borderId="0" xfId="15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4" fontId="7" fillId="2" borderId="0" xfId="0" applyFont="true" applyBorder="false" applyAlignment="true" applyProtection="true">
      <alignment horizontal="general" vertical="top" textRotation="0" wrapText="false" indent="0" shrinkToFit="false"/>
      <protection locked="true" hidden="true"/>
    </xf>
    <xf numFmtId="166" fontId="6" fillId="6" borderId="0" xfId="0" applyFont="true" applyBorder="false" applyAlignment="true" applyProtection="true">
      <alignment horizontal="general" vertical="center" textRotation="0" wrapText="true" indent="0" shrinkToFit="false"/>
      <protection locked="true" hidden="true"/>
    </xf>
    <xf numFmtId="171" fontId="22" fillId="0" borderId="12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4" fontId="8" fillId="2" borderId="0" xfId="0" applyFont="true" applyBorder="false" applyAlignment="true" applyProtection="true">
      <alignment horizontal="general" vertical="center" textRotation="0" wrapText="true" indent="0" shrinkToFit="false"/>
      <protection locked="true" hidden="true"/>
    </xf>
    <xf numFmtId="174" fontId="6" fillId="2" borderId="5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74" fontId="6" fillId="2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74" fontId="6" fillId="2" borderId="12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8" fillId="2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8" fillId="2" borderId="5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6" fontId="13" fillId="6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6" fontId="6" fillId="6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71" fontId="6" fillId="0" borderId="5" xfId="15" applyFont="true" applyBorder="true" applyAlignment="true" applyProtection="true">
      <alignment horizontal="general" vertical="bottom" textRotation="0" wrapText="false" indent="0" shrinkToFit="false"/>
      <protection locked="false" hidden="true"/>
    </xf>
    <xf numFmtId="171" fontId="6" fillId="0" borderId="0" xfId="15" applyFont="true" applyBorder="true" applyAlignment="true" applyProtection="true">
      <alignment horizontal="general" vertical="bottom" textRotation="0" wrapText="false" indent="0" shrinkToFit="false"/>
      <protection locked="false" hidden="true"/>
    </xf>
    <xf numFmtId="171" fontId="6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true"/>
    </xf>
    <xf numFmtId="171" fontId="22" fillId="2" borderId="12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71" fontId="11" fillId="2" borderId="5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71" fontId="11" fillId="2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71" fontId="11" fillId="2" borderId="12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71" fontId="6" fillId="2" borderId="5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71" fontId="6" fillId="2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71" fontId="22" fillId="0" borderId="5" xfId="15" applyFont="true" applyBorder="true" applyAlignment="true" applyProtection="true">
      <alignment horizontal="general" vertical="bottom" textRotation="0" wrapText="false" indent="0" shrinkToFit="false"/>
      <protection locked="false" hidden="true"/>
    </xf>
    <xf numFmtId="171" fontId="22" fillId="0" borderId="0" xfId="15" applyFont="true" applyBorder="true" applyAlignment="true" applyProtection="true">
      <alignment horizontal="general" vertical="bottom" textRotation="0" wrapText="false" indent="0" shrinkToFit="false"/>
      <protection locked="false" hidden="true"/>
    </xf>
    <xf numFmtId="171" fontId="22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true"/>
    </xf>
    <xf numFmtId="171" fontId="6" fillId="0" borderId="5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71" fontId="6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71" fontId="22" fillId="0" borderId="5" xfId="0" applyFont="true" applyBorder="true" applyAlignment="false" applyProtection="true">
      <alignment horizontal="general" vertical="bottom" textRotation="0" wrapText="false" indent="0" shrinkToFit="false"/>
      <protection locked="false" hidden="true"/>
    </xf>
    <xf numFmtId="166" fontId="10" fillId="2" borderId="8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3" fillId="2" borderId="8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71" fontId="11" fillId="2" borderId="7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71" fontId="11" fillId="2" borderId="8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71" fontId="11" fillId="2" borderId="13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71" fontId="6" fillId="2" borderId="12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6" fontId="6" fillId="6" borderId="0" xfId="0" applyFont="true" applyBorder="false" applyAlignment="true" applyProtection="true">
      <alignment horizontal="general" vertical="center" textRotation="0" wrapText="false" indent="0" shrinkToFit="false"/>
      <protection locked="true" hidden="true"/>
    </xf>
    <xf numFmtId="166" fontId="27" fillId="6" borderId="0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6" fillId="2" borderId="5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26" fillId="2" borderId="7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true"/>
    </xf>
    <xf numFmtId="173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0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true"/>
    </xf>
    <xf numFmtId="164" fontId="29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0" fillId="0" borderId="0" xfId="2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4" fontId="0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true"/>
    </xf>
  </cellXfs>
  <cellStyles count="9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Currency 2" xfId="21"/>
    <cellStyle name="Normal 2" xfId="22"/>
    <cellStyle name="*unknown*" xfId="20" builtinId="8"/>
  </cellStyles>
  <dxfs count="366"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2F2F2"/>
      <rgbColor rgb="FFDEEBF7"/>
      <rgbColor rgb="FF660066"/>
      <rgbColor rgb="FFFF8080"/>
      <rgbColor rgb="FF0563C1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E7E6E6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4.png"/>
</Relationships>
</file>

<file path=xl/drawings/_rels/drawing10.xml.rels><?xml version="1.0" encoding="UTF-8"?>
<Relationships xmlns="http://schemas.openxmlformats.org/package/2006/relationships"><Relationship Id="rId1" Type="http://schemas.openxmlformats.org/officeDocument/2006/relationships/image" Target="../media/image23.png"/>
</Relationships>
</file>

<file path=xl/drawings/_rels/drawing11.xml.rels><?xml version="1.0" encoding="UTF-8"?>
<Relationships xmlns="http://schemas.openxmlformats.org/package/2006/relationships"><Relationship Id="rId1" Type="http://schemas.openxmlformats.org/officeDocument/2006/relationships/image" Target="../media/image24.png"/>
</Relationships>
</file>

<file path=xl/drawings/_rels/drawing12.xml.rels><?xml version="1.0" encoding="UTF-8"?>
<Relationships xmlns="http://schemas.openxmlformats.org/package/2006/relationships"><Relationship Id="rId1" Type="http://schemas.openxmlformats.org/officeDocument/2006/relationships/image" Target="../media/image25.png"/>
</Relationships>
</file>

<file path=xl/drawings/_rels/drawing13.xml.rels><?xml version="1.0" encoding="UTF-8"?>
<Relationships xmlns="http://schemas.openxmlformats.org/package/2006/relationships"><Relationship Id="rId1" Type="http://schemas.openxmlformats.org/officeDocument/2006/relationships/image" Target="../media/image26.png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image" Target="../media/image15.png"/>
</Relationships>
</file>

<file path=xl/drawings/_rels/drawing3.xml.rels><?xml version="1.0" encoding="UTF-8"?>
<Relationships xmlns="http://schemas.openxmlformats.org/package/2006/relationships"><Relationship Id="rId1" Type="http://schemas.openxmlformats.org/officeDocument/2006/relationships/image" Target="../media/image16.png"/>
</Relationships>
</file>

<file path=xl/drawings/_rels/drawing4.xml.rels><?xml version="1.0" encoding="UTF-8"?>
<Relationships xmlns="http://schemas.openxmlformats.org/package/2006/relationships"><Relationship Id="rId1" Type="http://schemas.openxmlformats.org/officeDocument/2006/relationships/image" Target="../media/image17.png"/>
</Relationships>
</file>

<file path=xl/drawings/_rels/drawing5.xml.rels><?xml version="1.0" encoding="UTF-8"?>
<Relationships xmlns="http://schemas.openxmlformats.org/package/2006/relationships"><Relationship Id="rId1" Type="http://schemas.openxmlformats.org/officeDocument/2006/relationships/image" Target="../media/image18.png"/>
</Relationships>
</file>

<file path=xl/drawings/_rels/drawing6.xml.rels><?xml version="1.0" encoding="UTF-8"?>
<Relationships xmlns="http://schemas.openxmlformats.org/package/2006/relationships"><Relationship Id="rId1" Type="http://schemas.openxmlformats.org/officeDocument/2006/relationships/image" Target="../media/image19.png"/>
</Relationships>
</file>

<file path=xl/drawings/_rels/drawing7.xml.rels><?xml version="1.0" encoding="UTF-8"?>
<Relationships xmlns="http://schemas.openxmlformats.org/package/2006/relationships"><Relationship Id="rId1" Type="http://schemas.openxmlformats.org/officeDocument/2006/relationships/image" Target="../media/image20.png"/>
</Relationships>
</file>

<file path=xl/drawings/_rels/drawing8.xml.rels><?xml version="1.0" encoding="UTF-8"?>
<Relationships xmlns="http://schemas.openxmlformats.org/package/2006/relationships"><Relationship Id="rId1" Type="http://schemas.openxmlformats.org/officeDocument/2006/relationships/image" Target="../media/image21.png"/>
</Relationships>
</file>

<file path=xl/drawings/_rels/drawing9.xml.rels><?xml version="1.0" encoding="UTF-8"?>
<Relationships xmlns="http://schemas.openxmlformats.org/package/2006/relationships"><Relationship Id="rId1" Type="http://schemas.openxmlformats.org/officeDocument/2006/relationships/image" Target="../media/image22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13</xdr:col>
      <xdr:colOff>577080</xdr:colOff>
      <xdr:row>0</xdr:row>
      <xdr:rowOff>0</xdr:rowOff>
    </xdr:from>
    <xdr:to>
      <xdr:col>18</xdr:col>
      <xdr:colOff>315000</xdr:colOff>
      <xdr:row>5</xdr:row>
      <xdr:rowOff>131400</xdr:rowOff>
    </xdr:to>
    <xdr:pic>
      <xdr:nvPicPr>
        <xdr:cNvPr id="0" name="Afbeelding 2" descr=""/>
        <xdr:cNvPicPr/>
      </xdr:nvPicPr>
      <xdr:blipFill>
        <a:blip r:embed="rId1"/>
        <a:stretch/>
      </xdr:blipFill>
      <xdr:spPr>
        <a:xfrm>
          <a:off x="12655080" y="0"/>
          <a:ext cx="4205160" cy="130464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28</xdr:col>
      <xdr:colOff>21600</xdr:colOff>
      <xdr:row>0</xdr:row>
      <xdr:rowOff>0</xdr:rowOff>
    </xdr:from>
    <xdr:to>
      <xdr:col>36</xdr:col>
      <xdr:colOff>108000</xdr:colOff>
      <xdr:row>5</xdr:row>
      <xdr:rowOff>100440</xdr:rowOff>
    </xdr:to>
    <xdr:pic>
      <xdr:nvPicPr>
        <xdr:cNvPr id="9" name="Afbeelding 2" descr=""/>
        <xdr:cNvPicPr/>
      </xdr:nvPicPr>
      <xdr:blipFill>
        <a:blip r:embed="rId1"/>
        <a:stretch/>
      </xdr:blipFill>
      <xdr:spPr>
        <a:xfrm>
          <a:off x="16153560" y="0"/>
          <a:ext cx="4353480" cy="134244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28</xdr:col>
      <xdr:colOff>21600</xdr:colOff>
      <xdr:row>0</xdr:row>
      <xdr:rowOff>108720</xdr:rowOff>
    </xdr:from>
    <xdr:to>
      <xdr:col>36</xdr:col>
      <xdr:colOff>108000</xdr:colOff>
      <xdr:row>5</xdr:row>
      <xdr:rowOff>209160</xdr:rowOff>
    </xdr:to>
    <xdr:pic>
      <xdr:nvPicPr>
        <xdr:cNvPr id="10" name="Afbeelding 2" descr=""/>
        <xdr:cNvPicPr/>
      </xdr:nvPicPr>
      <xdr:blipFill>
        <a:blip r:embed="rId1"/>
        <a:stretch/>
      </xdr:blipFill>
      <xdr:spPr>
        <a:xfrm>
          <a:off x="16153560" y="108720"/>
          <a:ext cx="4353480" cy="134244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28</xdr:col>
      <xdr:colOff>21600</xdr:colOff>
      <xdr:row>0</xdr:row>
      <xdr:rowOff>65160</xdr:rowOff>
    </xdr:from>
    <xdr:to>
      <xdr:col>36</xdr:col>
      <xdr:colOff>108000</xdr:colOff>
      <xdr:row>5</xdr:row>
      <xdr:rowOff>165600</xdr:rowOff>
    </xdr:to>
    <xdr:pic>
      <xdr:nvPicPr>
        <xdr:cNvPr id="11" name="Afbeelding 2" descr=""/>
        <xdr:cNvPicPr/>
      </xdr:nvPicPr>
      <xdr:blipFill>
        <a:blip r:embed="rId1"/>
        <a:stretch/>
      </xdr:blipFill>
      <xdr:spPr>
        <a:xfrm>
          <a:off x="16153560" y="65160"/>
          <a:ext cx="4353480" cy="134244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27</xdr:col>
      <xdr:colOff>500760</xdr:colOff>
      <xdr:row>0</xdr:row>
      <xdr:rowOff>0</xdr:rowOff>
    </xdr:from>
    <xdr:to>
      <xdr:col>36</xdr:col>
      <xdr:colOff>64440</xdr:colOff>
      <xdr:row>5</xdr:row>
      <xdr:rowOff>100440</xdr:rowOff>
    </xdr:to>
    <xdr:pic>
      <xdr:nvPicPr>
        <xdr:cNvPr id="12" name="Afbeelding 2" descr=""/>
        <xdr:cNvPicPr/>
      </xdr:nvPicPr>
      <xdr:blipFill>
        <a:blip r:embed="rId1"/>
        <a:stretch/>
      </xdr:blipFill>
      <xdr:spPr>
        <a:xfrm>
          <a:off x="16099200" y="0"/>
          <a:ext cx="4364280" cy="134244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27</xdr:col>
      <xdr:colOff>380880</xdr:colOff>
      <xdr:row>0</xdr:row>
      <xdr:rowOff>108720</xdr:rowOff>
    </xdr:from>
    <xdr:to>
      <xdr:col>35</xdr:col>
      <xdr:colOff>467280</xdr:colOff>
      <xdr:row>5</xdr:row>
      <xdr:rowOff>198360</xdr:rowOff>
    </xdr:to>
    <xdr:pic>
      <xdr:nvPicPr>
        <xdr:cNvPr id="1" name="Afbeelding 3" descr=""/>
        <xdr:cNvPicPr/>
      </xdr:nvPicPr>
      <xdr:blipFill>
        <a:blip r:embed="rId1"/>
        <a:stretch/>
      </xdr:blipFill>
      <xdr:spPr>
        <a:xfrm>
          <a:off x="16057440" y="108720"/>
          <a:ext cx="4353840" cy="134676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27</xdr:col>
      <xdr:colOff>478800</xdr:colOff>
      <xdr:row>0</xdr:row>
      <xdr:rowOff>76320</xdr:rowOff>
    </xdr:from>
    <xdr:to>
      <xdr:col>36</xdr:col>
      <xdr:colOff>1440</xdr:colOff>
      <xdr:row>5</xdr:row>
      <xdr:rowOff>155160</xdr:rowOff>
    </xdr:to>
    <xdr:pic>
      <xdr:nvPicPr>
        <xdr:cNvPr id="2" name="Afbeelding 5" descr=""/>
        <xdr:cNvPicPr/>
      </xdr:nvPicPr>
      <xdr:blipFill>
        <a:blip r:embed="rId1"/>
        <a:stretch/>
      </xdr:blipFill>
      <xdr:spPr>
        <a:xfrm>
          <a:off x="15904080" y="76320"/>
          <a:ext cx="4421520" cy="134352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29</xdr:col>
      <xdr:colOff>446400</xdr:colOff>
      <xdr:row>0</xdr:row>
      <xdr:rowOff>87120</xdr:rowOff>
    </xdr:from>
    <xdr:to>
      <xdr:col>37</xdr:col>
      <xdr:colOff>532800</xdr:colOff>
      <xdr:row>5</xdr:row>
      <xdr:rowOff>187560</xdr:rowOff>
    </xdr:to>
    <xdr:pic>
      <xdr:nvPicPr>
        <xdr:cNvPr id="3" name="Afbeelding 2" descr=""/>
        <xdr:cNvPicPr/>
      </xdr:nvPicPr>
      <xdr:blipFill>
        <a:blip r:embed="rId1"/>
        <a:stretch/>
      </xdr:blipFill>
      <xdr:spPr>
        <a:xfrm>
          <a:off x="17072280" y="87120"/>
          <a:ext cx="4353840" cy="134244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27</xdr:col>
      <xdr:colOff>489960</xdr:colOff>
      <xdr:row>0</xdr:row>
      <xdr:rowOff>130680</xdr:rowOff>
    </xdr:from>
    <xdr:to>
      <xdr:col>35</xdr:col>
      <xdr:colOff>448200</xdr:colOff>
      <xdr:row>5</xdr:row>
      <xdr:rowOff>231120</xdr:rowOff>
    </xdr:to>
    <xdr:pic>
      <xdr:nvPicPr>
        <xdr:cNvPr id="4" name="Afbeelding 2" descr=""/>
        <xdr:cNvPicPr/>
      </xdr:nvPicPr>
      <xdr:blipFill>
        <a:blip r:embed="rId1"/>
        <a:stretch/>
      </xdr:blipFill>
      <xdr:spPr>
        <a:xfrm>
          <a:off x="16248600" y="130680"/>
          <a:ext cx="4286520" cy="134244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28</xdr:col>
      <xdr:colOff>32760</xdr:colOff>
      <xdr:row>0</xdr:row>
      <xdr:rowOff>163440</xdr:rowOff>
    </xdr:from>
    <xdr:to>
      <xdr:col>36</xdr:col>
      <xdr:colOff>119160</xdr:colOff>
      <xdr:row>5</xdr:row>
      <xdr:rowOff>267120</xdr:rowOff>
    </xdr:to>
    <xdr:pic>
      <xdr:nvPicPr>
        <xdr:cNvPr id="5" name="Afbeelding 2" descr=""/>
        <xdr:cNvPicPr/>
      </xdr:nvPicPr>
      <xdr:blipFill>
        <a:blip r:embed="rId1"/>
        <a:stretch/>
      </xdr:blipFill>
      <xdr:spPr>
        <a:xfrm>
          <a:off x="16242840" y="163440"/>
          <a:ext cx="4353480" cy="134568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27</xdr:col>
      <xdr:colOff>489960</xdr:colOff>
      <xdr:row>0</xdr:row>
      <xdr:rowOff>54360</xdr:rowOff>
    </xdr:from>
    <xdr:to>
      <xdr:col>36</xdr:col>
      <xdr:colOff>53640</xdr:colOff>
      <xdr:row>5</xdr:row>
      <xdr:rowOff>154800</xdr:rowOff>
    </xdr:to>
    <xdr:pic>
      <xdr:nvPicPr>
        <xdr:cNvPr id="6" name="Afbeelding 2" descr=""/>
        <xdr:cNvPicPr/>
      </xdr:nvPicPr>
      <xdr:blipFill>
        <a:blip r:embed="rId1"/>
        <a:stretch/>
      </xdr:blipFill>
      <xdr:spPr>
        <a:xfrm>
          <a:off x="16049160" y="54360"/>
          <a:ext cx="4364280" cy="134244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28</xdr:col>
      <xdr:colOff>54360</xdr:colOff>
      <xdr:row>0</xdr:row>
      <xdr:rowOff>130680</xdr:rowOff>
    </xdr:from>
    <xdr:to>
      <xdr:col>36</xdr:col>
      <xdr:colOff>140760</xdr:colOff>
      <xdr:row>5</xdr:row>
      <xdr:rowOff>209520</xdr:rowOff>
    </xdr:to>
    <xdr:pic>
      <xdr:nvPicPr>
        <xdr:cNvPr id="7" name="Afbeelding 2" descr=""/>
        <xdr:cNvPicPr/>
      </xdr:nvPicPr>
      <xdr:blipFill>
        <a:blip r:embed="rId1"/>
        <a:stretch/>
      </xdr:blipFill>
      <xdr:spPr>
        <a:xfrm>
          <a:off x="16186320" y="130680"/>
          <a:ext cx="4353480" cy="134352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27</xdr:col>
      <xdr:colOff>468000</xdr:colOff>
      <xdr:row>0</xdr:row>
      <xdr:rowOff>130680</xdr:rowOff>
    </xdr:from>
    <xdr:to>
      <xdr:col>36</xdr:col>
      <xdr:colOff>31680</xdr:colOff>
      <xdr:row>5</xdr:row>
      <xdr:rowOff>209520</xdr:rowOff>
    </xdr:to>
    <xdr:pic>
      <xdr:nvPicPr>
        <xdr:cNvPr id="8" name="Afbeelding 2" descr=""/>
        <xdr:cNvPicPr/>
      </xdr:nvPicPr>
      <xdr:blipFill>
        <a:blip r:embed="rId1"/>
        <a:stretch/>
      </xdr:blipFill>
      <xdr:spPr>
        <a:xfrm>
          <a:off x="16027200" y="130680"/>
          <a:ext cx="4364280" cy="134352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10.xml.rels><?xml version="1.0" encoding="UTF-8"?>
<Relationships xmlns="http://schemas.openxmlformats.org/package/2006/relationships"><Relationship Id="rId1" Type="http://schemas.openxmlformats.org/officeDocument/2006/relationships/drawing" Target="../drawings/drawing10.xml"/>
</Relationships>
</file>

<file path=xl/worksheets/_rels/sheet11.xml.rels><?xml version="1.0" encoding="UTF-8"?>
<Relationships xmlns="http://schemas.openxmlformats.org/package/2006/relationships"><Relationship Id="rId1" Type="http://schemas.openxmlformats.org/officeDocument/2006/relationships/drawing" Target="../drawings/drawing11.xml"/>
</Relationships>
</file>

<file path=xl/worksheets/_rels/sheet12.xml.rels><?xml version="1.0" encoding="UTF-8"?>
<Relationships xmlns="http://schemas.openxmlformats.org/package/2006/relationships"><Relationship Id="rId1" Type="http://schemas.openxmlformats.org/officeDocument/2006/relationships/drawing" Target="../drawings/drawing12.xml"/>
</Relationships>
</file>

<file path=xl/worksheets/_rels/sheet13.xml.rels><?xml version="1.0" encoding="UTF-8"?>
<Relationships xmlns="http://schemas.openxmlformats.org/package/2006/relationships"><Relationship Id="rId1" Type="http://schemas.openxmlformats.org/officeDocument/2006/relationships/drawing" Target="../drawings/drawing13.xml"/>
</Relationships>
</file>

<file path=xl/worksheets/_rels/sheet14.xml.rels><?xml version="1.0" encoding="UTF-8"?>
<Relationships xmlns="http://schemas.openxmlformats.org/package/2006/relationships"><Relationship Id="rId1" Type="http://schemas.openxmlformats.org/officeDocument/2006/relationships/hyperlink" Target="https://deutschland-nederland.eu/nl/bibliotheek/documenten-downloads-en-publicaties/" TargetMode="External"/><Relationship Id="rId2" Type="http://schemas.openxmlformats.org/officeDocument/2006/relationships/hyperlink" Target="https://deutschland-nederland.eu/bibliothek/dokumente-downloads-publikationen/" TargetMode="Externa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4.xml"/>
</Relationships>
</file>

<file path=xl/worksheets/_rels/sheet5.xml.rels><?xml version="1.0" encoding="UTF-8"?>
<Relationships xmlns="http://schemas.openxmlformats.org/package/2006/relationships"><Relationship Id="rId1" Type="http://schemas.openxmlformats.org/officeDocument/2006/relationships/drawing" Target="../drawings/drawing5.xml"/>
</Relationships>
</file>

<file path=xl/worksheets/_rels/sheet6.xml.rels><?xml version="1.0" encoding="UTF-8"?>
<Relationships xmlns="http://schemas.openxmlformats.org/package/2006/relationships"><Relationship Id="rId1" Type="http://schemas.openxmlformats.org/officeDocument/2006/relationships/drawing" Target="../drawings/drawing6.xml"/>
</Relationships>
</file>

<file path=xl/worksheets/_rels/sheet7.xml.rels><?xml version="1.0" encoding="UTF-8"?>
<Relationships xmlns="http://schemas.openxmlformats.org/package/2006/relationships"><Relationship Id="rId1" Type="http://schemas.openxmlformats.org/officeDocument/2006/relationships/drawing" Target="../drawings/drawing7.xml"/>
</Relationships>
</file>

<file path=xl/worksheets/_rels/sheet8.xml.rels><?xml version="1.0" encoding="UTF-8"?>
<Relationships xmlns="http://schemas.openxmlformats.org/package/2006/relationships"><Relationship Id="rId1" Type="http://schemas.openxmlformats.org/officeDocument/2006/relationships/drawing" Target="../drawings/drawing8.xml"/>
</Relationships>
</file>

<file path=xl/worksheets/_rels/sheet9.xml.rels><?xml version="1.0" encoding="UTF-8"?>
<Relationships xmlns="http://schemas.openxmlformats.org/package/2006/relationships"><Relationship Id="rId1" Type="http://schemas.openxmlformats.org/officeDocument/2006/relationships/drawing" Target="../drawings/drawing9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BA106"/>
  <sheetViews>
    <sheetView showFormulas="false" showGridLines="true" showRowColHeaders="true" showZeros="true" rightToLeft="false" tabSelected="true" showOutlineSymbols="true" defaultGridColor="true" view="normal" topLeftCell="A1" colorId="64" zoomScale="70" zoomScaleNormal="70" zoomScalePageLayoutView="70" workbookViewId="0">
      <selection pane="topLeft" activeCell="G13" activeCellId="0" sqref="G13"/>
    </sheetView>
  </sheetViews>
  <sheetFormatPr defaultColWidth="9.12109375" defaultRowHeight="13.8" zeroHeight="false" outlineLevelRow="0" outlineLevelCol="0"/>
  <cols>
    <col collapsed="false" customWidth="true" hidden="false" outlineLevel="0" max="1" min="1" style="1" width="2.99"/>
    <col collapsed="false" customWidth="true" hidden="false" outlineLevel="0" max="2" min="2" style="2" width="2.99"/>
    <col collapsed="false" customWidth="true" hidden="false" outlineLevel="0" max="3" min="3" style="3" width="9.56"/>
    <col collapsed="false" customWidth="true" hidden="false" outlineLevel="0" max="4" min="4" style="3" width="3.11"/>
    <col collapsed="false" customWidth="true" hidden="false" outlineLevel="0" max="5" min="5" style="3" width="60.89"/>
    <col collapsed="false" customWidth="true" hidden="false" outlineLevel="0" max="6" min="6" style="3" width="2.99"/>
    <col collapsed="false" customWidth="true" hidden="false" outlineLevel="0" max="19" min="7" style="3" width="12.66"/>
    <col collapsed="false" customWidth="false" hidden="false" outlineLevel="0" max="20" min="20" style="2" width="9.11"/>
    <col collapsed="false" customWidth="true" hidden="false" outlineLevel="0" max="21" min="21" style="3" width="9.89"/>
    <col collapsed="false" customWidth="false" hidden="false" outlineLevel="0" max="23" min="22" style="3" width="9.11"/>
    <col collapsed="false" customWidth="false" hidden="false" outlineLevel="0" max="53" min="24" style="2" width="9.11"/>
    <col collapsed="false" customWidth="false" hidden="false" outlineLevel="0" max="1024" min="54" style="3" width="9.11"/>
  </cols>
  <sheetData>
    <row r="1" customFormat="false" ht="30" hidden="false" customHeight="true" outlineLevel="0" collapsed="false">
      <c r="C1" s="4" t="str">
        <f aca="false">VLOOKUP(21,TA,TI,FALSE())</f>
        <v>Jaaroverzicht gewerkte uren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2"/>
      <c r="R1" s="2"/>
      <c r="S1" s="2"/>
      <c r="U1" s="5" t="s">
        <v>0</v>
      </c>
      <c r="V1" s="6" t="s">
        <v>1</v>
      </c>
      <c r="W1" s="6"/>
    </row>
    <row r="2" customFormat="false" ht="13.8" hidden="false" customHeight="false" outlineLevel="0" collapsed="false">
      <c r="C2" s="7" t="str">
        <f aca="false">VLOOKUP(23,TA,TI,FALSE())</f>
        <v>Voor een project binnen het Interreg VI A-programma Deutschland-Nederland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2"/>
      <c r="R2" s="2"/>
      <c r="S2" s="2"/>
      <c r="U2" s="2"/>
      <c r="V2" s="8"/>
      <c r="W2" s="8"/>
    </row>
    <row r="3" customFormat="false" ht="13.8" hidden="false" customHeight="false" outlineLevel="0" collapsed="false"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2"/>
      <c r="R3" s="2"/>
      <c r="S3" s="2"/>
      <c r="U3" s="2"/>
      <c r="V3" s="2"/>
      <c r="W3" s="2"/>
    </row>
    <row r="4" customFormat="false" ht="13.8" hidden="false" customHeight="false" outlineLevel="0" collapsed="false"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U4" s="2"/>
      <c r="V4" s="8"/>
      <c r="W4" s="8"/>
    </row>
    <row r="5" customFormat="false" ht="21" hidden="false" customHeight="false" outlineLevel="0" collapsed="false">
      <c r="C5" s="9" t="str">
        <f aca="false">VLOOKUP(1,TA,TI,FALSE())</f>
        <v>Jaar</v>
      </c>
      <c r="D5" s="10"/>
      <c r="E5" s="10"/>
      <c r="F5" s="11"/>
      <c r="G5" s="12" t="n">
        <v>2024</v>
      </c>
      <c r="H5" s="1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3"/>
      <c r="V5" s="9" t="str">
        <f aca="false">VLOOKUP(40,TA,TI,FALSE())</f>
        <v>= Invoerveld</v>
      </c>
      <c r="W5" s="9"/>
    </row>
    <row r="6" customFormat="false" ht="15.6" hidden="false" customHeight="false" outlineLevel="0" collapsed="false">
      <c r="C6" s="10"/>
      <c r="D6" s="10"/>
      <c r="E6" s="10"/>
      <c r="F6" s="10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U6" s="2"/>
      <c r="V6" s="2"/>
      <c r="W6" s="2"/>
    </row>
    <row r="7" customFormat="false" ht="28.5" hidden="false" customHeight="true" outlineLevel="0" collapsed="false">
      <c r="C7" s="14" t="str">
        <f aca="false">VLOOKUP(2,TA,TI,FALSE())</f>
        <v>Voor- en achternaam projectmedewerker</v>
      </c>
      <c r="D7" s="15"/>
      <c r="E7" s="16"/>
      <c r="F7" s="15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U7" s="2"/>
      <c r="V7" s="2"/>
      <c r="W7" s="2"/>
    </row>
    <row r="8" customFormat="false" ht="15.6" hidden="false" customHeight="false" outlineLevel="0" collapsed="false">
      <c r="C8" s="18"/>
      <c r="D8" s="18"/>
      <c r="E8" s="18"/>
      <c r="F8" s="18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U8" s="2"/>
      <c r="V8" s="2"/>
      <c r="W8" s="2"/>
    </row>
    <row r="9" customFormat="false" ht="28.5" hidden="false" customHeight="true" outlineLevel="0" collapsed="false">
      <c r="C9" s="19" t="str">
        <f aca="false">VLOOKUP(3,TA,TI,FALSE())</f>
        <v>Projectpartner waarvoor gewerkt is</v>
      </c>
      <c r="D9" s="19"/>
      <c r="E9" s="19"/>
      <c r="F9" s="9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U9" s="2"/>
      <c r="V9" s="2"/>
      <c r="W9" s="2"/>
    </row>
    <row r="10" customFormat="false" ht="15.6" hidden="false" customHeight="false" outlineLevel="0" collapsed="false">
      <c r="C10" s="10"/>
      <c r="D10" s="10"/>
      <c r="E10" s="10"/>
      <c r="F10" s="10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U10" s="2"/>
      <c r="V10" s="2"/>
      <c r="W10" s="2"/>
    </row>
    <row r="11" s="2" customFormat="true" ht="28.5" hidden="false" customHeight="true" outlineLevel="0" collapsed="false">
      <c r="A11" s="1"/>
      <c r="C11" s="20" t="str">
        <f aca="false">VLOOKUP(47,TA,TI,FALSE())</f>
        <v>Projectnummer en -naam (Interreg DE-NL)</v>
      </c>
      <c r="D11" s="21"/>
      <c r="E11" s="21"/>
      <c r="F11" s="21"/>
      <c r="G11" s="20" t="str">
        <f aca="false">VLOOKUP(4,TA,TI,FALSE())</f>
        <v>Goedgekeurde projectfunctie - InterDB</v>
      </c>
      <c r="H11" s="22"/>
      <c r="I11" s="22"/>
      <c r="J11" s="22"/>
      <c r="K11" s="22"/>
      <c r="L11" s="22"/>
      <c r="M11" s="22"/>
      <c r="N11" s="22"/>
      <c r="O11" s="22"/>
      <c r="P11" s="22"/>
      <c r="Q11" s="20"/>
      <c r="S11" s="23" t="str">
        <f aca="false">VLOOKUP(43,TA,TI,FALSE())</f>
        <v>FG</v>
      </c>
      <c r="U11" s="24" t="str">
        <f aca="false">IF(COUNTBLANK(U13:U17)=5,"",VLOOKUP(52,TA,TI,FALSE()))</f>
        <v/>
      </c>
    </row>
    <row r="12" customFormat="false" ht="17.25" hidden="false" customHeight="true" outlineLevel="0" collapsed="false">
      <c r="C12" s="21"/>
      <c r="D12" s="21"/>
      <c r="E12" s="21"/>
      <c r="F12" s="21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"/>
      <c r="R12" s="2"/>
      <c r="S12" s="26"/>
      <c r="U12" s="1"/>
      <c r="V12" s="2"/>
      <c r="W12" s="2"/>
    </row>
    <row r="13" customFormat="false" ht="21" hidden="false" customHeight="true" outlineLevel="0" collapsed="false">
      <c r="C13" s="27" t="n">
        <v>32010</v>
      </c>
      <c r="D13" s="21"/>
      <c r="E13" s="27" t="s">
        <v>2</v>
      </c>
      <c r="F13" s="20"/>
      <c r="G13" s="28" t="s">
        <v>3</v>
      </c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"/>
      <c r="S13" s="29" t="n">
        <v>3</v>
      </c>
      <c r="U13" s="30" t="str">
        <f aca="false">IF(+C13="","",IF(E13="",VLOOKUP(49,TA,TI,FALSE()),IF(G13="",VLOOKUP(50,TA,TI,FALSE()),IF(S13="",VLOOKUP(51,TA,TI,FALSE()),""))))</f>
        <v/>
      </c>
      <c r="V13" s="30"/>
      <c r="W13" s="2"/>
    </row>
    <row r="14" customFormat="false" ht="21" hidden="false" customHeight="true" outlineLevel="0" collapsed="false">
      <c r="C14" s="27"/>
      <c r="D14" s="21"/>
      <c r="E14" s="27"/>
      <c r="F14" s="20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"/>
      <c r="S14" s="29"/>
      <c r="U14" s="30" t="str">
        <f aca="false">IF(+C14="","",IF(E14="",VLOOKUP(49,TA,TI,FALSE()),IF(G14="",VLOOKUP(50,TA,TI,FALSE()),IF(S14="",VLOOKUP(51,TA,TI,FALSE()),""))))</f>
        <v/>
      </c>
      <c r="V14" s="30"/>
      <c r="W14" s="2"/>
    </row>
    <row r="15" customFormat="false" ht="21" hidden="false" customHeight="true" outlineLevel="0" collapsed="false">
      <c r="C15" s="27"/>
      <c r="D15" s="21"/>
      <c r="E15" s="27"/>
      <c r="F15" s="20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"/>
      <c r="S15" s="29"/>
      <c r="U15" s="30" t="str">
        <f aca="false">IF(+C15="","",IF(E15="",VLOOKUP(49,TA,TI,FALSE()),IF(G15="",VLOOKUP(50,TA,TI,FALSE()),IF(S15="",VLOOKUP(51,TA,TI,FALSE()),""))))</f>
        <v/>
      </c>
      <c r="V15" s="30"/>
      <c r="W15" s="2"/>
    </row>
    <row r="16" customFormat="false" ht="21" hidden="false" customHeight="true" outlineLevel="0" collapsed="false">
      <c r="C16" s="27"/>
      <c r="D16" s="21"/>
      <c r="E16" s="27"/>
      <c r="F16" s="20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"/>
      <c r="S16" s="29"/>
      <c r="U16" s="30" t="str">
        <f aca="false">IF(+C16="","",IF(E16="",VLOOKUP(49,TA,TI,FALSE()),IF(G16="",VLOOKUP(50,TA,TI,FALSE()),IF(S16="",VLOOKUP(51,TA,TI,FALSE()),""))))</f>
        <v/>
      </c>
      <c r="V16" s="30"/>
      <c r="W16" s="2"/>
    </row>
    <row r="17" customFormat="false" ht="21" hidden="false" customHeight="true" outlineLevel="0" collapsed="false">
      <c r="C17" s="27"/>
      <c r="D17" s="21"/>
      <c r="E17" s="27"/>
      <c r="F17" s="20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"/>
      <c r="S17" s="29"/>
      <c r="U17" s="30" t="str">
        <f aca="false">IF(+C17="","",IF(E17="",VLOOKUP(49,TA,TI,FALSE()),IF(G17="",VLOOKUP(50,TA,TI,FALSE()),IF(S17="",VLOOKUP(51,TA,TI,FALSE()),""))))</f>
        <v/>
      </c>
      <c r="V17" s="30"/>
      <c r="W17" s="2"/>
    </row>
    <row r="18" s="2" customFormat="true" ht="17.25" hidden="false" customHeight="true" outlineLevel="0" collapsed="false">
      <c r="A18" s="1"/>
      <c r="C18" s="21"/>
      <c r="D18" s="21"/>
      <c r="E18" s="21"/>
      <c r="F18" s="21"/>
      <c r="G18" s="22"/>
      <c r="H18" s="22"/>
      <c r="I18" s="22"/>
      <c r="J18" s="22"/>
      <c r="K18" s="22"/>
      <c r="L18" s="22"/>
      <c r="M18" s="22"/>
      <c r="N18" s="22"/>
      <c r="O18" s="22"/>
      <c r="P18" s="22"/>
    </row>
    <row r="19" customFormat="false" ht="18.75" hidden="false" customHeight="true" outlineLevel="0" collapsed="false">
      <c r="C19" s="31" t="str">
        <f aca="false">VLOOKUP(44,TA,TI,FALSE())</f>
        <v>Meer info op onze website:</v>
      </c>
      <c r="D19" s="31"/>
      <c r="E19" s="31"/>
      <c r="F19" s="32"/>
      <c r="G19" s="33" t="str">
        <f aca="false">VLOOKUP(45,TA,TI,FALSE())</f>
        <v>de-nl.eu</v>
      </c>
      <c r="H19" s="33"/>
      <c r="I19" s="33"/>
      <c r="J19" s="33"/>
      <c r="K19" s="33"/>
      <c r="L19" s="33"/>
      <c r="M19" s="33"/>
      <c r="N19" s="33"/>
      <c r="O19" s="33"/>
      <c r="P19" s="33"/>
      <c r="Q19" s="2"/>
      <c r="R19" s="2"/>
      <c r="S19" s="2"/>
      <c r="U19" s="2"/>
      <c r="V19" s="2"/>
      <c r="W19" s="2"/>
    </row>
    <row r="20" customFormat="false" ht="21" hidden="false" customHeight="true" outlineLevel="0" collapsed="false">
      <c r="C20" s="31"/>
      <c r="D20" s="31"/>
      <c r="E20" s="31"/>
      <c r="F20" s="32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4"/>
      <c r="R20" s="34"/>
      <c r="S20" s="35"/>
      <c r="T20" s="36"/>
      <c r="V20" s="2"/>
      <c r="W20" s="2"/>
    </row>
    <row r="21" s="39" customFormat="true" ht="13.8" hidden="false" customHeight="false" outlineLevel="0" collapsed="false">
      <c r="A21" s="1"/>
      <c r="B21" s="37"/>
      <c r="C21" s="37"/>
      <c r="D21" s="37"/>
      <c r="E21" s="37"/>
      <c r="F21" s="37"/>
      <c r="G21" s="38" t="n">
        <v>9</v>
      </c>
      <c r="H21" s="38" t="n">
        <f aca="false">+G21+1</f>
        <v>10</v>
      </c>
      <c r="I21" s="38" t="n">
        <f aca="false">+H21+1</f>
        <v>11</v>
      </c>
      <c r="J21" s="38" t="n">
        <f aca="false">+I21+1</f>
        <v>12</v>
      </c>
      <c r="K21" s="38" t="n">
        <f aca="false">+J21+1</f>
        <v>13</v>
      </c>
      <c r="L21" s="38" t="n">
        <f aca="false">+K21+1</f>
        <v>14</v>
      </c>
      <c r="M21" s="38" t="n">
        <f aca="false">+L21+1</f>
        <v>15</v>
      </c>
      <c r="N21" s="38" t="n">
        <f aca="false">+M21+1</f>
        <v>16</v>
      </c>
      <c r="O21" s="38" t="n">
        <f aca="false">+N21+1</f>
        <v>17</v>
      </c>
      <c r="P21" s="38" t="n">
        <f aca="false">+O21+1</f>
        <v>18</v>
      </c>
      <c r="Q21" s="38" t="n">
        <f aca="false">+P21+1</f>
        <v>19</v>
      </c>
      <c r="R21" s="38" t="n">
        <f aca="false">+Q21+1</f>
        <v>20</v>
      </c>
      <c r="S21" s="38" t="n">
        <v>7</v>
      </c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</row>
    <row r="22" customFormat="false" ht="21" hidden="false" customHeight="true" outlineLevel="0" collapsed="false">
      <c r="B22" s="40"/>
      <c r="C22" s="41"/>
      <c r="D22" s="41"/>
      <c r="E22" s="41"/>
      <c r="F22" s="42"/>
      <c r="G22" s="43" t="str">
        <f aca="false">VLOOKUP(5,TA,TI,FALSE())</f>
        <v>Maand</v>
      </c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4"/>
      <c r="U22" s="2"/>
      <c r="V22" s="2"/>
      <c r="W22" s="2"/>
    </row>
    <row r="23" customFormat="false" ht="33" hidden="false" customHeight="true" outlineLevel="0" collapsed="false">
      <c r="B23" s="45"/>
      <c r="C23" s="41"/>
      <c r="D23" s="41"/>
      <c r="E23" s="41"/>
      <c r="F23" s="46"/>
      <c r="G23" s="47" t="str">
        <f aca="false">VLOOKUP(G21,TA,TI,FALSE())</f>
        <v>Jan</v>
      </c>
      <c r="H23" s="48" t="str">
        <f aca="false">VLOOKUP(H21,TA,TI,FALSE())</f>
        <v>Feb</v>
      </c>
      <c r="I23" s="48" t="str">
        <f aca="false">VLOOKUP(I21,TA,TI,FALSE())</f>
        <v>Mrt</v>
      </c>
      <c r="J23" s="48" t="str">
        <f aca="false">VLOOKUP(J21,TA,TI,FALSE())</f>
        <v>Apr</v>
      </c>
      <c r="K23" s="48" t="str">
        <f aca="false">VLOOKUP(K21,TA,TI,FALSE())</f>
        <v>Mei</v>
      </c>
      <c r="L23" s="48" t="str">
        <f aca="false">VLOOKUP(L21,TA,TI,FALSE())</f>
        <v>Jun</v>
      </c>
      <c r="M23" s="48" t="str">
        <f aca="false">VLOOKUP(M21,TA,TI,FALSE())</f>
        <v>Jul</v>
      </c>
      <c r="N23" s="48" t="str">
        <f aca="false">VLOOKUP(N21,TA,TI,FALSE())</f>
        <v>Aug</v>
      </c>
      <c r="O23" s="48" t="str">
        <f aca="false">VLOOKUP(O21,TA,TI,FALSE())</f>
        <v>Sep</v>
      </c>
      <c r="P23" s="48" t="str">
        <f aca="false">VLOOKUP(P21,TA,TI,FALSE())</f>
        <v>Okt</v>
      </c>
      <c r="Q23" s="48" t="str">
        <f aca="false">VLOOKUP(Q21,TA,TI,FALSE())</f>
        <v>Nov</v>
      </c>
      <c r="R23" s="48" t="str">
        <f aca="false">VLOOKUP(R21,TA,TI,FALSE())</f>
        <v>Dec</v>
      </c>
      <c r="S23" s="49" t="str">
        <f aca="false">VLOOKUP(1,TA,TI,FALSE())</f>
        <v>Jaar</v>
      </c>
      <c r="U23" s="2"/>
      <c r="V23" s="2"/>
      <c r="W23" s="2"/>
    </row>
    <row r="24" customFormat="false" ht="27.75" hidden="false" customHeight="true" outlineLevel="0" collapsed="false">
      <c r="B24" s="45"/>
      <c r="C24" s="50" t="s">
        <v>4</v>
      </c>
      <c r="D24" s="50"/>
      <c r="E24" s="50"/>
      <c r="F24" s="51"/>
      <c r="G24" s="52" t="n">
        <v>1</v>
      </c>
      <c r="H24" s="53" t="n">
        <f aca="false">+G24</f>
        <v>1</v>
      </c>
      <c r="I24" s="53" t="n">
        <f aca="false">+H24</f>
        <v>1</v>
      </c>
      <c r="J24" s="53" t="n">
        <f aca="false">+I24</f>
        <v>1</v>
      </c>
      <c r="K24" s="53" t="n">
        <v>1</v>
      </c>
      <c r="L24" s="53" t="n">
        <f aca="false">+K24</f>
        <v>1</v>
      </c>
      <c r="M24" s="53" t="n">
        <f aca="false">+L24</f>
        <v>1</v>
      </c>
      <c r="N24" s="53" t="n">
        <f aca="false">+M24</f>
        <v>1</v>
      </c>
      <c r="O24" s="53" t="n">
        <f aca="false">+N24</f>
        <v>1</v>
      </c>
      <c r="P24" s="53" t="n">
        <f aca="false">+O24</f>
        <v>1</v>
      </c>
      <c r="Q24" s="53" t="n">
        <f aca="false">+P24</f>
        <v>1</v>
      </c>
      <c r="R24" s="53" t="n">
        <f aca="false">+Q24</f>
        <v>1</v>
      </c>
      <c r="S24" s="54" t="n">
        <f aca="false">SUM(G24:R24)/12</f>
        <v>1</v>
      </c>
      <c r="U24" s="2"/>
      <c r="V24" s="2"/>
      <c r="W24" s="2"/>
    </row>
    <row r="25" customFormat="false" ht="21" hidden="false" customHeight="false" outlineLevel="0" collapsed="false">
      <c r="B25" s="45"/>
      <c r="C25" s="55" t="str">
        <f aca="false">VLOOKUP(6,TA,TI,FALSE())</f>
        <v>Werkzaamheden:</v>
      </c>
      <c r="D25" s="55"/>
      <c r="E25" s="55"/>
      <c r="F25" s="51"/>
      <c r="G25" s="56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4"/>
      <c r="U25" s="2"/>
      <c r="V25" s="2"/>
      <c r="W25" s="2"/>
    </row>
    <row r="26" customFormat="false" ht="42.75" hidden="false" customHeight="true" outlineLevel="0" collapsed="false">
      <c r="B26" s="45"/>
      <c r="C26" s="58" t="str">
        <f aca="false">VLOOKUP(28,TA,TI,FALSE())</f>
        <v>Projectnummer en projectnaam Interreg VIA Deutschland-Nederland projecten:</v>
      </c>
      <c r="D26" s="58"/>
      <c r="E26" s="58"/>
      <c r="F26" s="51"/>
      <c r="G26" s="59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1" t="str">
        <f aca="false">VLOOKUP(S21,TA,TI,FALSE())</f>
        <v>Totaal</v>
      </c>
      <c r="U26" s="2"/>
      <c r="V26" s="2"/>
      <c r="W26" s="2"/>
    </row>
    <row r="27" customFormat="false" ht="33" hidden="false" customHeight="true" outlineLevel="0" collapsed="false">
      <c r="B27" s="62" t="n">
        <v>1</v>
      </c>
      <c r="C27" s="63" t="n">
        <f aca="false">IF(C13="","",C13)</f>
        <v>32010</v>
      </c>
      <c r="D27" s="64"/>
      <c r="E27" s="65" t="str">
        <f aca="false">IF(E13="","",E13)</f>
        <v>EKW</v>
      </c>
      <c r="F27" s="66"/>
      <c r="G27" s="67" t="n">
        <f aca="false">+Jan!AL22</f>
        <v>0</v>
      </c>
      <c r="H27" s="67" t="n">
        <f aca="false">+Feb!AJ22</f>
        <v>0</v>
      </c>
      <c r="I27" s="67" t="n">
        <f aca="false">+Mar!AL22</f>
        <v>0</v>
      </c>
      <c r="J27" s="67" t="n">
        <f aca="false">+Apr!AK22</f>
        <v>0</v>
      </c>
      <c r="K27" s="67" t="n">
        <f aca="false">+Mei!AL22</f>
        <v>0</v>
      </c>
      <c r="L27" s="67" t="n">
        <f aca="false">+Jun!AK22</f>
        <v>0</v>
      </c>
      <c r="M27" s="67" t="n">
        <f aca="false">+Jul!AL22</f>
        <v>0</v>
      </c>
      <c r="N27" s="67" t="n">
        <f aca="false">+Aug!AL22</f>
        <v>0</v>
      </c>
      <c r="O27" s="67" t="n">
        <f aca="false">+Sept!AK22</f>
        <v>0</v>
      </c>
      <c r="P27" s="67" t="n">
        <f aca="false">+Okt!AL22</f>
        <v>0</v>
      </c>
      <c r="Q27" s="67" t="n">
        <f aca="false">+Nov!AK22</f>
        <v>0</v>
      </c>
      <c r="R27" s="67" t="n">
        <f aca="false">+Dec!AL22</f>
        <v>0</v>
      </c>
      <c r="S27" s="68" t="n">
        <f aca="false">SUM(G27:R27)</f>
        <v>0</v>
      </c>
      <c r="U27" s="2"/>
      <c r="V27" s="2"/>
      <c r="W27" s="2"/>
    </row>
    <row r="28" customFormat="false" ht="33" hidden="false" customHeight="true" outlineLevel="0" collapsed="false">
      <c r="B28" s="62" t="n">
        <v>2</v>
      </c>
      <c r="C28" s="63" t="str">
        <f aca="false">IF(C14="","",C14)</f>
        <v/>
      </c>
      <c r="D28" s="64"/>
      <c r="E28" s="65" t="str">
        <f aca="false">IF(E14="","",E14)</f>
        <v/>
      </c>
      <c r="F28" s="66"/>
      <c r="G28" s="67" t="n">
        <f aca="false">+Jan!AL23</f>
        <v>0</v>
      </c>
      <c r="H28" s="67" t="n">
        <f aca="false">+Feb!AJ23</f>
        <v>0</v>
      </c>
      <c r="I28" s="67" t="n">
        <f aca="false">+Mar!AL23</f>
        <v>0</v>
      </c>
      <c r="J28" s="67" t="n">
        <f aca="false">+Apr!AK23</f>
        <v>0</v>
      </c>
      <c r="K28" s="67" t="n">
        <f aca="false">+Mei!AL23</f>
        <v>0</v>
      </c>
      <c r="L28" s="67" t="n">
        <f aca="false">+Jun!AK23</f>
        <v>0</v>
      </c>
      <c r="M28" s="67" t="n">
        <f aca="false">+Jul!AL23</f>
        <v>0</v>
      </c>
      <c r="N28" s="67" t="n">
        <f aca="false">+Aug!AL23</f>
        <v>0</v>
      </c>
      <c r="O28" s="67" t="n">
        <f aca="false">+Sept!AK23</f>
        <v>0</v>
      </c>
      <c r="P28" s="67" t="n">
        <f aca="false">+Okt!AL23</f>
        <v>0</v>
      </c>
      <c r="Q28" s="67" t="n">
        <f aca="false">+Nov!AK23</f>
        <v>0</v>
      </c>
      <c r="R28" s="67" t="n">
        <f aca="false">+Dec!AL23</f>
        <v>0</v>
      </c>
      <c r="S28" s="68" t="n">
        <f aca="false">SUM(G28:R28)</f>
        <v>0</v>
      </c>
      <c r="U28" s="2"/>
      <c r="V28" s="2"/>
      <c r="W28" s="2"/>
    </row>
    <row r="29" customFormat="false" ht="33" hidden="false" customHeight="true" outlineLevel="0" collapsed="false">
      <c r="B29" s="62" t="n">
        <v>3</v>
      </c>
      <c r="C29" s="63" t="str">
        <f aca="false">IF(C15="","",C15)</f>
        <v/>
      </c>
      <c r="D29" s="64"/>
      <c r="E29" s="65" t="str">
        <f aca="false">IF(E15="","",E15)</f>
        <v/>
      </c>
      <c r="F29" s="66"/>
      <c r="G29" s="67" t="n">
        <f aca="false">+Jan!AL24</f>
        <v>0</v>
      </c>
      <c r="H29" s="67" t="n">
        <f aca="false">+Feb!AJ24</f>
        <v>0</v>
      </c>
      <c r="I29" s="67" t="n">
        <f aca="false">+Mar!AL24</f>
        <v>0</v>
      </c>
      <c r="J29" s="67" t="n">
        <f aca="false">+Apr!AK24</f>
        <v>0</v>
      </c>
      <c r="K29" s="67" t="n">
        <f aca="false">+Mei!AL24</f>
        <v>0</v>
      </c>
      <c r="L29" s="67" t="n">
        <f aca="false">+Jun!AK24</f>
        <v>0</v>
      </c>
      <c r="M29" s="67" t="n">
        <f aca="false">+Jul!AL24</f>
        <v>0</v>
      </c>
      <c r="N29" s="67" t="n">
        <f aca="false">+Aug!AL24</f>
        <v>0</v>
      </c>
      <c r="O29" s="67" t="n">
        <f aca="false">+Sept!AK24</f>
        <v>0</v>
      </c>
      <c r="P29" s="67" t="n">
        <f aca="false">+Okt!AL24</f>
        <v>0</v>
      </c>
      <c r="Q29" s="67" t="n">
        <f aca="false">+Nov!AK24</f>
        <v>0</v>
      </c>
      <c r="R29" s="67" t="n">
        <f aca="false">+Dec!AL24</f>
        <v>0</v>
      </c>
      <c r="S29" s="68" t="n">
        <f aca="false">SUM(G29:R29)</f>
        <v>0</v>
      </c>
      <c r="U29" s="2"/>
      <c r="V29" s="2"/>
      <c r="W29" s="2"/>
    </row>
    <row r="30" customFormat="false" ht="33" hidden="false" customHeight="true" outlineLevel="0" collapsed="false">
      <c r="B30" s="62" t="n">
        <v>4</v>
      </c>
      <c r="C30" s="63" t="str">
        <f aca="false">IF(C16="","",C16)</f>
        <v/>
      </c>
      <c r="D30" s="64"/>
      <c r="E30" s="65" t="str">
        <f aca="false">IF(E16="","",E16)</f>
        <v/>
      </c>
      <c r="F30" s="66"/>
      <c r="G30" s="67" t="n">
        <f aca="false">+Jan!AL25</f>
        <v>0</v>
      </c>
      <c r="H30" s="67" t="n">
        <f aca="false">+Feb!AJ25</f>
        <v>0</v>
      </c>
      <c r="I30" s="67" t="n">
        <f aca="false">+Mar!AL25</f>
        <v>0</v>
      </c>
      <c r="J30" s="67" t="n">
        <f aca="false">+Apr!AK25</f>
        <v>0</v>
      </c>
      <c r="K30" s="67" t="n">
        <f aca="false">+Mei!AL25</f>
        <v>0</v>
      </c>
      <c r="L30" s="67" t="n">
        <f aca="false">+Jun!AK25</f>
        <v>0</v>
      </c>
      <c r="M30" s="67" t="n">
        <f aca="false">+Jul!AL25</f>
        <v>0</v>
      </c>
      <c r="N30" s="67" t="n">
        <f aca="false">+Aug!AL25</f>
        <v>0</v>
      </c>
      <c r="O30" s="67" t="n">
        <f aca="false">+Sept!AK25</f>
        <v>0</v>
      </c>
      <c r="P30" s="67" t="n">
        <f aca="false">+Okt!AL25</f>
        <v>0</v>
      </c>
      <c r="Q30" s="67" t="n">
        <f aca="false">+Nov!AK25</f>
        <v>0</v>
      </c>
      <c r="R30" s="67" t="n">
        <f aca="false">+Dec!AL25</f>
        <v>0</v>
      </c>
      <c r="S30" s="68" t="n">
        <f aca="false">SUM(G30:R30)</f>
        <v>0</v>
      </c>
      <c r="U30" s="2"/>
      <c r="V30" s="2"/>
      <c r="W30" s="2"/>
    </row>
    <row r="31" customFormat="false" ht="33" hidden="false" customHeight="true" outlineLevel="0" collapsed="false">
      <c r="B31" s="62" t="n">
        <v>5</v>
      </c>
      <c r="C31" s="63" t="str">
        <f aca="false">IF(C17="","",C17)</f>
        <v/>
      </c>
      <c r="D31" s="64"/>
      <c r="E31" s="65" t="str">
        <f aca="false">IF(E17="","",E17)</f>
        <v/>
      </c>
      <c r="F31" s="66"/>
      <c r="G31" s="67" t="n">
        <f aca="false">+Jan!AL26</f>
        <v>0</v>
      </c>
      <c r="H31" s="67" t="n">
        <f aca="false">+Feb!AJ26</f>
        <v>0</v>
      </c>
      <c r="I31" s="67" t="n">
        <f aca="false">+Mar!AL26</f>
        <v>0</v>
      </c>
      <c r="J31" s="67" t="n">
        <f aca="false">+Apr!AK26</f>
        <v>0</v>
      </c>
      <c r="K31" s="67" t="n">
        <f aca="false">+Mei!AL26</f>
        <v>0</v>
      </c>
      <c r="L31" s="67" t="n">
        <f aca="false">+Jun!AK26</f>
        <v>0</v>
      </c>
      <c r="M31" s="67" t="n">
        <f aca="false">+Jul!AL26</f>
        <v>0</v>
      </c>
      <c r="N31" s="67" t="n">
        <f aca="false">+Aug!AL26</f>
        <v>0</v>
      </c>
      <c r="O31" s="67" t="n">
        <f aca="false">+Sept!AK26</f>
        <v>0</v>
      </c>
      <c r="P31" s="67" t="n">
        <f aca="false">+Okt!AL26</f>
        <v>0</v>
      </c>
      <c r="Q31" s="67" t="n">
        <f aca="false">+Nov!AK26</f>
        <v>0</v>
      </c>
      <c r="R31" s="67" t="n">
        <f aca="false">+Dec!AL26</f>
        <v>0</v>
      </c>
      <c r="S31" s="68" t="n">
        <f aca="false">SUM(G31:R31)</f>
        <v>0</v>
      </c>
      <c r="U31" s="2"/>
      <c r="V31" s="2"/>
      <c r="W31" s="2"/>
    </row>
    <row r="32" customFormat="false" ht="18.75" hidden="false" customHeight="true" outlineLevel="0" collapsed="false">
      <c r="B32" s="69"/>
      <c r="C32" s="70"/>
      <c r="D32" s="64"/>
      <c r="E32" s="64"/>
      <c r="F32" s="71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3"/>
      <c r="U32" s="2"/>
      <c r="V32" s="2"/>
      <c r="W32" s="2"/>
    </row>
    <row r="33" s="82" customFormat="true" ht="17.4" hidden="false" customHeight="false" outlineLevel="0" collapsed="false">
      <c r="A33" s="74"/>
      <c r="B33" s="75"/>
      <c r="C33" s="76" t="str">
        <f aca="false">VLOOKUP(29,TA,TI,FALSE())</f>
        <v>Totaal Interreg VI-A projecten:</v>
      </c>
      <c r="D33" s="77"/>
      <c r="E33" s="77"/>
      <c r="F33" s="78"/>
      <c r="G33" s="79" t="n">
        <f aca="false">SUM(G27:G31)</f>
        <v>0</v>
      </c>
      <c r="H33" s="80" t="n">
        <f aca="false">SUM(H27:H31)</f>
        <v>0</v>
      </c>
      <c r="I33" s="80" t="n">
        <f aca="false">SUM(I27:I31)</f>
        <v>0</v>
      </c>
      <c r="J33" s="80" t="n">
        <f aca="false">SUM(J27:J31)</f>
        <v>0</v>
      </c>
      <c r="K33" s="80" t="n">
        <f aca="false">SUM(K27:K31)</f>
        <v>0</v>
      </c>
      <c r="L33" s="80" t="n">
        <f aca="false">SUM(L27:L31)</f>
        <v>0</v>
      </c>
      <c r="M33" s="80" t="n">
        <f aca="false">SUM(M27:M31)</f>
        <v>0</v>
      </c>
      <c r="N33" s="80" t="n">
        <f aca="false">SUM(N27:N31)</f>
        <v>0</v>
      </c>
      <c r="O33" s="80" t="n">
        <f aca="false">SUM(O27:O31)</f>
        <v>0</v>
      </c>
      <c r="P33" s="80" t="n">
        <f aca="false">SUM(P27:P31)</f>
        <v>0</v>
      </c>
      <c r="Q33" s="80" t="n">
        <f aca="false">SUM(Q27:Q31)</f>
        <v>0</v>
      </c>
      <c r="R33" s="80" t="n">
        <f aca="false">SUM(R27:R31)</f>
        <v>0</v>
      </c>
      <c r="S33" s="80" t="n">
        <f aca="false">SUM(S27:S31)</f>
        <v>0</v>
      </c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</row>
    <row r="34" customFormat="false" ht="17.4" hidden="false" customHeight="false" outlineLevel="0" collapsed="false">
      <c r="B34" s="45"/>
      <c r="C34" s="64"/>
      <c r="D34" s="64"/>
      <c r="E34" s="64"/>
      <c r="F34" s="71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4"/>
      <c r="U34" s="2"/>
      <c r="V34" s="2"/>
      <c r="W34" s="2"/>
    </row>
    <row r="35" customFormat="false" ht="17.4" hidden="false" customHeight="false" outlineLevel="0" collapsed="false">
      <c r="B35" s="45"/>
      <c r="C35" s="77" t="str">
        <f aca="false">VLOOKUP(42,TA,TI,FALSE())</f>
        <v>Overige Interreg-projecten</v>
      </c>
      <c r="D35" s="64"/>
      <c r="E35" s="64"/>
      <c r="F35" s="71"/>
      <c r="G35" s="85" t="n">
        <f aca="false">+Jan!AL29</f>
        <v>0</v>
      </c>
      <c r="H35" s="68" t="n">
        <f aca="false">+Feb!AJ29</f>
        <v>0</v>
      </c>
      <c r="I35" s="68" t="n">
        <f aca="false">+Mar!AL29</f>
        <v>0</v>
      </c>
      <c r="J35" s="68" t="n">
        <f aca="false">+Apr!AK29</f>
        <v>0</v>
      </c>
      <c r="K35" s="68" t="n">
        <f aca="false">+Mei!AL29</f>
        <v>0</v>
      </c>
      <c r="L35" s="68" t="n">
        <f aca="false">+Jun!AK29</f>
        <v>0</v>
      </c>
      <c r="M35" s="68" t="n">
        <f aca="false">+Jul!AL29</f>
        <v>0</v>
      </c>
      <c r="N35" s="68" t="n">
        <f aca="false">+Aug!AL29</f>
        <v>0</v>
      </c>
      <c r="O35" s="68" t="n">
        <f aca="false">+Sept!AK29</f>
        <v>0</v>
      </c>
      <c r="P35" s="68" t="n">
        <f aca="false">+Okt!AL29</f>
        <v>0</v>
      </c>
      <c r="Q35" s="68" t="n">
        <f aca="false">+Nov!AK29</f>
        <v>0</v>
      </c>
      <c r="R35" s="68" t="n">
        <f aca="false">+Dec!AL29</f>
        <v>0</v>
      </c>
      <c r="S35" s="68" t="n">
        <f aca="false">SUM(G35:R35)</f>
        <v>0</v>
      </c>
      <c r="U35" s="2"/>
      <c r="V35" s="2"/>
      <c r="W35" s="2"/>
    </row>
    <row r="36" customFormat="false" ht="17.4" hidden="false" customHeight="false" outlineLevel="0" collapsed="false">
      <c r="B36" s="45"/>
      <c r="C36" s="64"/>
      <c r="D36" s="64"/>
      <c r="E36" s="64"/>
      <c r="F36" s="71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4"/>
      <c r="U36" s="2"/>
      <c r="V36" s="2"/>
      <c r="W36" s="2"/>
    </row>
    <row r="37" customFormat="false" ht="17.4" hidden="false" customHeight="false" outlineLevel="0" collapsed="false">
      <c r="B37" s="45"/>
      <c r="C37" s="77" t="str">
        <f aca="false">VLOOKUP(30,TA,TI,FALSE())</f>
        <v>Overige gesubsidieerde projecten</v>
      </c>
      <c r="D37" s="77"/>
      <c r="E37" s="77"/>
      <c r="F37" s="78"/>
      <c r="G37" s="85" t="n">
        <f aca="false">+Jan!AL31</f>
        <v>0</v>
      </c>
      <c r="H37" s="68" t="n">
        <f aca="false">+Feb!AJ31</f>
        <v>0</v>
      </c>
      <c r="I37" s="68" t="n">
        <f aca="false">+Mar!AL31</f>
        <v>0</v>
      </c>
      <c r="J37" s="68" t="n">
        <f aca="false">+Apr!AK31</f>
        <v>0</v>
      </c>
      <c r="K37" s="68" t="n">
        <f aca="false">+Mei!AL31</f>
        <v>0</v>
      </c>
      <c r="L37" s="68" t="n">
        <f aca="false">+Jun!AK31</f>
        <v>0</v>
      </c>
      <c r="M37" s="68" t="n">
        <f aca="false">+Jul!AL31</f>
        <v>0</v>
      </c>
      <c r="N37" s="68" t="n">
        <f aca="false">+Aug!AL31</f>
        <v>0</v>
      </c>
      <c r="O37" s="68" t="n">
        <f aca="false">+Sept!AK31</f>
        <v>0</v>
      </c>
      <c r="P37" s="68" t="n">
        <f aca="false">+Okt!AL31</f>
        <v>0</v>
      </c>
      <c r="Q37" s="68" t="n">
        <f aca="false">+Nov!AK31</f>
        <v>0</v>
      </c>
      <c r="R37" s="68" t="n">
        <f aca="false">+Dec!AL31</f>
        <v>0</v>
      </c>
      <c r="S37" s="68" t="n">
        <f aca="false">SUM(G37:R37)</f>
        <v>0</v>
      </c>
      <c r="U37" s="2"/>
      <c r="V37" s="2"/>
      <c r="W37" s="2"/>
    </row>
    <row r="38" customFormat="false" ht="17.4" hidden="false" customHeight="false" outlineLevel="0" collapsed="false">
      <c r="B38" s="45"/>
      <c r="C38" s="64"/>
      <c r="D38" s="64"/>
      <c r="E38" s="64"/>
      <c r="F38" s="71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4"/>
      <c r="U38" s="2"/>
      <c r="V38" s="2"/>
      <c r="W38" s="2"/>
    </row>
    <row r="39" customFormat="false" ht="17.4" hidden="false" customHeight="false" outlineLevel="0" collapsed="false">
      <c r="B39" s="45"/>
      <c r="C39" s="77" t="str">
        <f aca="false">VLOOKUP(31,TA,TI,FALSE())</f>
        <v>Overige werkzaamheden</v>
      </c>
      <c r="D39" s="77"/>
      <c r="E39" s="77"/>
      <c r="F39" s="78"/>
      <c r="G39" s="85" t="n">
        <f aca="false">+Jan!AL33</f>
        <v>0</v>
      </c>
      <c r="H39" s="68" t="n">
        <f aca="false">+Feb!AJ33</f>
        <v>0</v>
      </c>
      <c r="I39" s="68" t="n">
        <f aca="false">+Mar!AL33</f>
        <v>0</v>
      </c>
      <c r="J39" s="68" t="n">
        <f aca="false">+Apr!AK33</f>
        <v>0</v>
      </c>
      <c r="K39" s="68" t="n">
        <f aca="false">+Mei!AL33</f>
        <v>0</v>
      </c>
      <c r="L39" s="68" t="n">
        <f aca="false">+Jun!AK33</f>
        <v>0</v>
      </c>
      <c r="M39" s="68" t="n">
        <f aca="false">+Jul!AL33</f>
        <v>0</v>
      </c>
      <c r="N39" s="68" t="n">
        <f aca="false">+Aug!AL33</f>
        <v>0</v>
      </c>
      <c r="O39" s="68" t="n">
        <f aca="false">+Sept!AK33</f>
        <v>0</v>
      </c>
      <c r="P39" s="68" t="n">
        <f aca="false">+Okt!AL33</f>
        <v>0</v>
      </c>
      <c r="Q39" s="68" t="n">
        <f aca="false">+Nov!AK33</f>
        <v>0</v>
      </c>
      <c r="R39" s="68" t="n">
        <f aca="false">+Dec!AL33</f>
        <v>0</v>
      </c>
      <c r="S39" s="68" t="n">
        <f aca="false">SUM(G39:R39)</f>
        <v>0</v>
      </c>
      <c r="U39" s="2"/>
      <c r="V39" s="2"/>
      <c r="W39" s="2"/>
    </row>
    <row r="40" customFormat="false" ht="17.4" hidden="false" customHeight="false" outlineLevel="0" collapsed="false">
      <c r="B40" s="45"/>
      <c r="C40" s="64"/>
      <c r="D40" s="64"/>
      <c r="E40" s="64"/>
      <c r="F40" s="71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4"/>
      <c r="U40" s="2"/>
      <c r="V40" s="2"/>
      <c r="W40" s="2"/>
    </row>
    <row r="41" customFormat="false" ht="17.4" hidden="false" customHeight="false" outlineLevel="0" collapsed="false">
      <c r="B41" s="59"/>
      <c r="C41" s="86" t="str">
        <f aca="false">VLOOKUP(8,TA,TI,FALSE())</f>
        <v>Totaal aantal uren</v>
      </c>
      <c r="D41" s="87"/>
      <c r="E41" s="87"/>
      <c r="F41" s="88"/>
      <c r="G41" s="79" t="n">
        <f aca="false">SUM(G33:G39)</f>
        <v>0</v>
      </c>
      <c r="H41" s="80" t="n">
        <f aca="false">SUM(H33:H39)</f>
        <v>0</v>
      </c>
      <c r="I41" s="80" t="n">
        <f aca="false">SUM(I33:I39)</f>
        <v>0</v>
      </c>
      <c r="J41" s="80" t="n">
        <f aca="false">SUM(J33:J39)</f>
        <v>0</v>
      </c>
      <c r="K41" s="80" t="n">
        <f aca="false">SUM(K33:K39)</f>
        <v>0</v>
      </c>
      <c r="L41" s="80" t="n">
        <f aca="false">SUM(L33:L39)</f>
        <v>0</v>
      </c>
      <c r="M41" s="80" t="n">
        <f aca="false">SUM(M33:M39)</f>
        <v>0</v>
      </c>
      <c r="N41" s="80" t="n">
        <f aca="false">SUM(N33:N39)</f>
        <v>0</v>
      </c>
      <c r="O41" s="80" t="n">
        <f aca="false">SUM(O33:O39)</f>
        <v>0</v>
      </c>
      <c r="P41" s="80" t="n">
        <f aca="false">SUM(P33:P39)</f>
        <v>0</v>
      </c>
      <c r="Q41" s="80" t="n">
        <f aca="false">SUM(Q33:Q39)</f>
        <v>0</v>
      </c>
      <c r="R41" s="80" t="n">
        <f aca="false">SUM(R33:R39)</f>
        <v>0</v>
      </c>
      <c r="S41" s="80" t="n">
        <f aca="false">SUM(G41:R41)</f>
        <v>0</v>
      </c>
      <c r="U41" s="2"/>
      <c r="V41" s="2"/>
      <c r="W41" s="2"/>
    </row>
    <row r="42" customFormat="false" ht="13.8" hidden="false" customHeight="false" outlineLevel="0" collapsed="false"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U42" s="2"/>
      <c r="V42" s="2"/>
      <c r="W42" s="2"/>
    </row>
    <row r="43" customFormat="false" ht="13.8" hidden="false" customHeight="false" outlineLevel="0" collapsed="false"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U43" s="2"/>
      <c r="V43" s="2"/>
      <c r="W43" s="2"/>
    </row>
    <row r="44" customFormat="false" ht="13.8" hidden="false" customHeight="false" outlineLevel="0" collapsed="false">
      <c r="B44" s="89" t="str">
        <f aca="false">VLOOKUP(41,TA,TI,FALSE())</f>
        <v>Dit overzicht altijd meesturen!</v>
      </c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U44" s="2"/>
      <c r="V44" s="2"/>
      <c r="W44" s="2"/>
    </row>
    <row r="45" customFormat="false" ht="13.8" hidden="false" customHeight="false" outlineLevel="0" collapsed="false"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U45" s="2"/>
      <c r="V45" s="2"/>
      <c r="W45" s="2"/>
    </row>
    <row r="46" customFormat="false" ht="13.8" hidden="false" customHeight="false" outlineLevel="0" collapsed="false"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U46" s="2"/>
      <c r="V46" s="2"/>
      <c r="W46" s="2"/>
    </row>
    <row r="47" customFormat="false" ht="15.6" hidden="false" customHeight="false" outlineLevel="0" collapsed="false">
      <c r="B47" s="90" t="str">
        <f aca="false">VLOOKUP(53,TA,TI,FALSE())</f>
        <v>Elke verandering aan dit bestand maakt de urenstaten ongeldig en kan leiden tot afkeuring daarvan.</v>
      </c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U47" s="2"/>
      <c r="V47" s="2"/>
      <c r="W47" s="2"/>
    </row>
    <row r="48" customFormat="false" ht="13.8" hidden="false" customHeight="false" outlineLevel="0" collapsed="false"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U48" s="2"/>
      <c r="V48" s="2"/>
      <c r="W48" s="2"/>
    </row>
    <row r="49" customFormat="false" ht="13.8" hidden="false" customHeight="false" outlineLevel="0" collapsed="false"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U49" s="2"/>
      <c r="V49" s="2"/>
      <c r="W49" s="2"/>
    </row>
    <row r="50" customFormat="false" ht="13.8" hidden="false" customHeight="false" outlineLevel="0" collapsed="false"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U50" s="2"/>
      <c r="V50" s="2"/>
      <c r="W50" s="2"/>
    </row>
    <row r="51" customFormat="false" ht="13.8" hidden="false" customHeight="false" outlineLevel="0" collapsed="false"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U51" s="2"/>
      <c r="V51" s="2"/>
      <c r="W51" s="2"/>
    </row>
    <row r="52" customFormat="false" ht="13.8" hidden="false" customHeight="false" outlineLevel="0" collapsed="false"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U52" s="2"/>
      <c r="V52" s="2"/>
      <c r="W52" s="2"/>
    </row>
    <row r="53" customFormat="false" ht="13.8" hidden="false" customHeight="false" outlineLevel="0" collapsed="false"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U53" s="2"/>
      <c r="V53" s="2"/>
      <c r="W53" s="2"/>
    </row>
    <row r="54" customFormat="false" ht="13.8" hidden="false" customHeight="false" outlineLevel="0" collapsed="false"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U54" s="2"/>
      <c r="V54" s="2"/>
      <c r="W54" s="2"/>
    </row>
    <row r="55" customFormat="false" ht="13.8" hidden="false" customHeight="false" outlineLevel="0" collapsed="false"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U55" s="2"/>
      <c r="V55" s="2"/>
      <c r="W55" s="2"/>
    </row>
    <row r="56" customFormat="false" ht="13.8" hidden="false" customHeight="false" outlineLevel="0" collapsed="false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U56" s="2"/>
      <c r="V56" s="2"/>
      <c r="W56" s="2"/>
    </row>
    <row r="57" customFormat="false" ht="13.8" hidden="false" customHeight="false" outlineLevel="0" collapsed="false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U57" s="2"/>
      <c r="V57" s="2"/>
      <c r="W57" s="2"/>
    </row>
    <row r="58" customFormat="false" ht="13.8" hidden="false" customHeight="false" outlineLevel="0" collapsed="false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U58" s="2"/>
      <c r="V58" s="2"/>
      <c r="W58" s="2"/>
    </row>
    <row r="59" customFormat="false" ht="13.8" hidden="false" customHeight="false" outlineLevel="0" collapsed="false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U59" s="2"/>
      <c r="V59" s="2"/>
      <c r="W59" s="2"/>
    </row>
    <row r="60" customFormat="false" ht="13.8" hidden="false" customHeight="false" outlineLevel="0" collapsed="false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U60" s="2"/>
      <c r="V60" s="2"/>
      <c r="W60" s="2"/>
    </row>
    <row r="61" customFormat="false" ht="13.8" hidden="false" customHeight="false" outlineLevel="0" collapsed="false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U61" s="2"/>
      <c r="V61" s="2"/>
      <c r="W61" s="2"/>
    </row>
    <row r="62" customFormat="false" ht="13.8" hidden="false" customHeight="false" outlineLevel="0" collapsed="false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U62" s="2"/>
      <c r="V62" s="2"/>
      <c r="W62" s="2"/>
    </row>
    <row r="63" customFormat="false" ht="13.8" hidden="false" customHeight="false" outlineLevel="0" collapsed="false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U63" s="2"/>
      <c r="V63" s="2"/>
      <c r="W63" s="2"/>
    </row>
    <row r="64" customFormat="false" ht="13.8" hidden="false" customHeight="false" outlineLevel="0" collapsed="false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U64" s="2"/>
      <c r="V64" s="2"/>
      <c r="W64" s="2"/>
    </row>
    <row r="65" customFormat="false" ht="13.8" hidden="false" customHeight="false" outlineLevel="0" collapsed="false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U65" s="2"/>
      <c r="V65" s="2"/>
      <c r="W65" s="2"/>
    </row>
    <row r="66" customFormat="false" ht="13.8" hidden="false" customHeight="false" outlineLevel="0" collapsed="false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U66" s="2"/>
      <c r="V66" s="2"/>
      <c r="W66" s="2"/>
    </row>
    <row r="67" customFormat="false" ht="13.8" hidden="false" customHeight="false" outlineLevel="0" collapsed="false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U67" s="2"/>
      <c r="V67" s="2"/>
      <c r="W67" s="2"/>
    </row>
    <row r="68" customFormat="false" ht="13.8" hidden="false" customHeight="false" outlineLevel="0" collapsed="false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U68" s="2"/>
      <c r="V68" s="2"/>
      <c r="W68" s="2"/>
    </row>
    <row r="69" customFormat="false" ht="13.8" hidden="false" customHeight="false" outlineLevel="0" collapsed="false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U69" s="2"/>
      <c r="V69" s="2"/>
      <c r="W69" s="2"/>
    </row>
    <row r="70" customFormat="false" ht="13.8" hidden="false" customHeight="false" outlineLevel="0" collapsed="false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U70" s="2"/>
      <c r="V70" s="2"/>
      <c r="W70" s="2"/>
    </row>
    <row r="71" customFormat="false" ht="13.8" hidden="false" customHeight="false" outlineLevel="0" collapsed="false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U71" s="2"/>
      <c r="V71" s="2"/>
      <c r="W71" s="2"/>
    </row>
    <row r="72" customFormat="false" ht="13.8" hidden="false" customHeight="false" outlineLevel="0" collapsed="false"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U72" s="2"/>
      <c r="V72" s="2"/>
      <c r="W72" s="2"/>
    </row>
    <row r="73" customFormat="false" ht="13.8" hidden="false" customHeight="false" outlineLevel="0" collapsed="false"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U73" s="2"/>
      <c r="V73" s="2"/>
      <c r="W73" s="2"/>
    </row>
    <row r="74" customFormat="false" ht="13.8" hidden="false" customHeight="false" outlineLevel="0" collapsed="false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U74" s="2"/>
      <c r="V74" s="2"/>
      <c r="W74" s="2"/>
    </row>
    <row r="75" customFormat="false" ht="13.8" hidden="false" customHeight="false" outlineLevel="0" collapsed="false"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U75" s="2"/>
      <c r="V75" s="2"/>
      <c r="W75" s="2"/>
    </row>
    <row r="76" customFormat="false" ht="13.8" hidden="false" customHeight="false" outlineLevel="0" collapsed="false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U76" s="2"/>
      <c r="V76" s="2"/>
      <c r="W76" s="2"/>
    </row>
    <row r="77" customFormat="false" ht="13.8" hidden="false" customHeight="false" outlineLevel="0" collapsed="false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U77" s="2"/>
      <c r="V77" s="2"/>
      <c r="W77" s="2"/>
    </row>
    <row r="78" customFormat="false" ht="13.8" hidden="false" customHeight="false" outlineLevel="0" collapsed="false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U78" s="2"/>
      <c r="V78" s="2"/>
      <c r="W78" s="2"/>
    </row>
    <row r="79" customFormat="false" ht="13.8" hidden="false" customHeight="false" outlineLevel="0" collapsed="false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U79" s="2"/>
      <c r="V79" s="2"/>
      <c r="W79" s="2"/>
    </row>
    <row r="80" customFormat="false" ht="13.8" hidden="false" customHeight="false" outlineLevel="0" collapsed="false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U80" s="2"/>
      <c r="V80" s="2"/>
      <c r="W80" s="2"/>
    </row>
    <row r="81" customFormat="false" ht="13.8" hidden="false" customHeight="false" outlineLevel="0" collapsed="false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U81" s="2"/>
      <c r="V81" s="2"/>
      <c r="W81" s="2"/>
    </row>
    <row r="82" customFormat="false" ht="13.8" hidden="false" customHeight="false" outlineLevel="0" collapsed="false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U82" s="2"/>
      <c r="V82" s="2"/>
      <c r="W82" s="2"/>
    </row>
    <row r="83" customFormat="false" ht="13.8" hidden="false" customHeight="false" outlineLevel="0" collapsed="false"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U83" s="2"/>
      <c r="V83" s="2"/>
      <c r="W83" s="2"/>
    </row>
    <row r="84" customFormat="false" ht="13.8" hidden="false" customHeight="false" outlineLevel="0" collapsed="false"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U84" s="2"/>
      <c r="V84" s="2"/>
      <c r="W84" s="2"/>
    </row>
    <row r="85" customFormat="false" ht="13.8" hidden="false" customHeight="false" outlineLevel="0" collapsed="false"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U85" s="2"/>
      <c r="V85" s="2"/>
      <c r="W85" s="2"/>
    </row>
    <row r="86" customFormat="false" ht="13.8" hidden="false" customHeight="false" outlineLevel="0" collapsed="false"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U86" s="2"/>
      <c r="V86" s="2"/>
      <c r="W86" s="2"/>
    </row>
    <row r="87" customFormat="false" ht="13.8" hidden="false" customHeight="false" outlineLevel="0" collapsed="false"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U87" s="2"/>
      <c r="V87" s="2"/>
      <c r="W87" s="2"/>
    </row>
    <row r="88" customFormat="false" ht="13.8" hidden="false" customHeight="false" outlineLevel="0" collapsed="false"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U88" s="2"/>
      <c r="V88" s="2"/>
      <c r="W88" s="2"/>
    </row>
    <row r="89" customFormat="false" ht="13.8" hidden="false" customHeight="false" outlineLevel="0" collapsed="false"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U89" s="2"/>
      <c r="V89" s="2"/>
      <c r="W89" s="2"/>
    </row>
    <row r="90" customFormat="false" ht="13.8" hidden="false" customHeight="false" outlineLevel="0" collapsed="false"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U90" s="2"/>
      <c r="V90" s="2"/>
      <c r="W90" s="2"/>
    </row>
    <row r="91" customFormat="false" ht="13.8" hidden="false" customHeight="false" outlineLevel="0" collapsed="false"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U91" s="2"/>
      <c r="V91" s="2"/>
      <c r="W91" s="2"/>
    </row>
    <row r="92" customFormat="false" ht="13.8" hidden="false" customHeight="false" outlineLevel="0" collapsed="false"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U92" s="2"/>
      <c r="V92" s="2"/>
      <c r="W92" s="2"/>
    </row>
    <row r="93" customFormat="false" ht="13.8" hidden="false" customHeight="false" outlineLevel="0" collapsed="false"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U93" s="2"/>
      <c r="V93" s="2"/>
      <c r="W93" s="2"/>
    </row>
    <row r="94" customFormat="false" ht="13.8" hidden="false" customHeight="false" outlineLevel="0" collapsed="false"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U94" s="2"/>
      <c r="V94" s="2"/>
      <c r="W94" s="2"/>
    </row>
    <row r="95" customFormat="false" ht="13.8" hidden="false" customHeight="false" outlineLevel="0" collapsed="false"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U95" s="2"/>
      <c r="V95" s="2"/>
      <c r="W95" s="2"/>
    </row>
    <row r="96" customFormat="false" ht="13.8" hidden="false" customHeight="false" outlineLevel="0" collapsed="false"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U96" s="2"/>
      <c r="V96" s="2"/>
      <c r="W96" s="2"/>
    </row>
    <row r="97" customFormat="false" ht="13.8" hidden="false" customHeight="false" outlineLevel="0" collapsed="false"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U97" s="2"/>
      <c r="V97" s="2"/>
      <c r="W97" s="2"/>
    </row>
    <row r="98" customFormat="false" ht="13.8" hidden="false" customHeight="false" outlineLevel="0" collapsed="false"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U98" s="2"/>
      <c r="V98" s="2"/>
      <c r="W98" s="2"/>
    </row>
    <row r="99" customFormat="false" ht="13.8" hidden="false" customHeight="false" outlineLevel="0" collapsed="false"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U99" s="2"/>
      <c r="V99" s="2"/>
      <c r="W99" s="2"/>
    </row>
    <row r="100" customFormat="false" ht="13.8" hidden="false" customHeight="false" outlineLevel="0" collapsed="false"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U100" s="2"/>
      <c r="V100" s="2"/>
      <c r="W100" s="2"/>
    </row>
    <row r="101" customFormat="false" ht="13.8" hidden="false" customHeight="false" outlineLevel="0" collapsed="false"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U101" s="2"/>
      <c r="V101" s="2"/>
      <c r="W101" s="2"/>
    </row>
    <row r="102" customFormat="false" ht="13.8" hidden="false" customHeight="false" outlineLevel="0" collapsed="false"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U102" s="2"/>
      <c r="V102" s="2"/>
      <c r="W102" s="2"/>
    </row>
    <row r="103" customFormat="false" ht="13.8" hidden="false" customHeight="false" outlineLevel="0" collapsed="false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U103" s="2"/>
      <c r="V103" s="2"/>
      <c r="W103" s="2"/>
    </row>
    <row r="104" customFormat="false" ht="13.8" hidden="false" customHeight="false" outlineLevel="0" collapsed="false"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U104" s="2"/>
      <c r="V104" s="2"/>
      <c r="W104" s="2"/>
    </row>
    <row r="105" customFormat="false" ht="13.8" hidden="false" customHeight="false" outlineLevel="0" collapsed="false"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U105" s="2"/>
      <c r="V105" s="2"/>
      <c r="W105" s="2"/>
    </row>
    <row r="106" customFormat="false" ht="13.8" hidden="false" customHeight="false" outlineLevel="0" collapsed="false">
      <c r="U106" s="2"/>
      <c r="V106" s="2"/>
      <c r="W106" s="2"/>
    </row>
  </sheetData>
  <sheetProtection algorithmName="SHA-512" hashValue="yCS4jx0jTB33L7T2kRoBAuVfEbLtn/BIEZl3QrEqu0Q/K6a6QcC7L/RLQm9oJ0wet8EuhNlsnwzHN44qFPQ/rg==" saltValue="TIxmdfvPl96FUk4jxNBG3g==" spinCount="100000" sheet="true" selectLockedCells="true"/>
  <mergeCells count="24">
    <mergeCell ref="C1:P1"/>
    <mergeCell ref="V1:W1"/>
    <mergeCell ref="V2:W2"/>
    <mergeCell ref="V4:W4"/>
    <mergeCell ref="G5:H5"/>
    <mergeCell ref="G7:S7"/>
    <mergeCell ref="C9:E9"/>
    <mergeCell ref="G9:S9"/>
    <mergeCell ref="G12:P12"/>
    <mergeCell ref="G13:Q13"/>
    <mergeCell ref="G14:Q14"/>
    <mergeCell ref="G15:Q15"/>
    <mergeCell ref="G16:Q16"/>
    <mergeCell ref="G17:Q17"/>
    <mergeCell ref="C19:E20"/>
    <mergeCell ref="G19:P20"/>
    <mergeCell ref="Q20:R20"/>
    <mergeCell ref="C22:E23"/>
    <mergeCell ref="G22:R22"/>
    <mergeCell ref="C24:E24"/>
    <mergeCell ref="C25:E25"/>
    <mergeCell ref="C26:E26"/>
    <mergeCell ref="B44:S45"/>
    <mergeCell ref="B47:S47"/>
  </mergeCells>
  <dataValidations count="4">
    <dataValidation allowBlank="true" error="1 - 5" operator="between" prompt="Getal tussen 1 - 5 kiezen /&#10;&#10;Zahl zwischen 1 - 5 auswählen" showDropDown="false" showErrorMessage="true" showInputMessage="true" sqref="S13:S17" type="list">
      <formula1>"1,2,3,4,5"</formula1>
      <formula2>0</formula2>
    </dataValidation>
    <dataValidation allowBlank="true" error="1 - 5" operator="between" prompt="Getal tussen 1 - 5 kiezen /&#10;&#10;Zahl zwischen 1 - 5 auswählen" showDropDown="false" showErrorMessage="true" showInputMessage="true" sqref="S12" type="none">
      <formula1>0</formula1>
      <formula2>0</formula2>
    </dataValidation>
    <dataValidation allowBlank="true" error="Nederland / Deutsch" operator="between" prompt="Taal kiezen (Nederlands) /&#10;&#10;Sprache auswählen (Deutsch)" showDropDown="false" showErrorMessage="true" showInputMessage="true" sqref="V1:W1" type="list">
      <formula1>Sheet2!$J$3:$J$4</formula1>
      <formula2>0</formula2>
    </dataValidation>
    <dataValidation allowBlank="true" operator="between" prompt="Jaar uitkiezen /&#10;&#10;Jahr auswählen" showDropDown="false" showErrorMessage="true" showInputMessage="true" sqref="G5" type="list">
      <formula1>Sheet2!$J$5:$J$12</formula1>
      <formula2>0</formula2>
    </dataValidation>
  </dataValidations>
  <printOptions headings="false" gridLines="false" gridLinesSet="true" horizontalCentered="false" verticalCentered="true"/>
  <pageMargins left="0.354166666666667" right="0.39375" top="0.315277777777778" bottom="0.354166666666667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B1:AL51"/>
  <sheetViews>
    <sheetView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G22" activeCellId="0" sqref="G22"/>
    </sheetView>
  </sheetViews>
  <sheetFormatPr defaultColWidth="9.12109375" defaultRowHeight="13.8" zeroHeight="false" outlineLevelRow="0" outlineLevelCol="0"/>
  <cols>
    <col collapsed="false" customWidth="true" hidden="false" outlineLevel="0" max="1" min="1" style="2" width="4.44"/>
    <col collapsed="false" customWidth="true" hidden="false" outlineLevel="0" max="2" min="2" style="2" width="2.99"/>
    <col collapsed="false" customWidth="true" hidden="false" outlineLevel="0" max="3" min="3" style="2" width="8"/>
    <col collapsed="false" customWidth="true" hidden="false" outlineLevel="0" max="4" min="4" style="2" width="3.11"/>
    <col collapsed="false" customWidth="true" hidden="false" outlineLevel="0" max="5" min="5" style="2" width="41.67"/>
    <col collapsed="false" customWidth="true" hidden="false" outlineLevel="0" max="6" min="6" style="2" width="2.11"/>
    <col collapsed="false" customWidth="true" hidden="false" outlineLevel="0" max="36" min="7" style="2" width="7.56"/>
    <col collapsed="false" customWidth="true" hidden="false" outlineLevel="0" max="37" min="37" style="2" width="10"/>
    <col collapsed="false" customWidth="false" hidden="false" outlineLevel="0" max="1024" min="38" style="2" width="9.11"/>
  </cols>
  <sheetData>
    <row r="1" customFormat="false" ht="30" hidden="false" customHeight="true" outlineLevel="0" collapsed="false">
      <c r="G1" s="91" t="str">
        <f aca="false">VLOOKUP(22,TA,TI,FALSE())</f>
        <v>Maandoverzicht gewerkte uren</v>
      </c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188"/>
    </row>
    <row r="2" customFormat="false" ht="13.8" hidden="false" customHeight="false" outlineLevel="0" collapsed="false">
      <c r="G2" s="92" t="str">
        <f aca="false">VLOOKUP(23,TA,TI,FALSE())</f>
        <v>Voor een project binnen het Interreg VI A-programma Deutschland-Nederland</v>
      </c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7"/>
    </row>
    <row r="3" customFormat="false" ht="13.8" hidden="false" customHeight="false" outlineLevel="0" collapsed="false">
      <c r="V3" s="8"/>
      <c r="W3" s="8"/>
    </row>
    <row r="4" customFormat="false" ht="22.8" hidden="false" customHeight="false" outlineLevel="0" collapsed="false">
      <c r="B4" s="20" t="str">
        <f aca="false">VLOOKUP(1,TA,TI,FALSE())</f>
        <v>Jaar</v>
      </c>
      <c r="G4" s="93" t="n">
        <f aca="false">+Overzicht!G5</f>
        <v>2024</v>
      </c>
      <c r="H4" s="93"/>
      <c r="J4" s="96" t="str">
        <f aca="false">VLOOKUP(5,TA,TI,FALSE())</f>
        <v>Maand</v>
      </c>
      <c r="L4" s="154" t="str">
        <f aca="false">VLOOKUP(17,TA,+Sheet2!L1+2,FALSE())</f>
        <v>September</v>
      </c>
      <c r="M4" s="154"/>
      <c r="N4" s="154"/>
      <c r="X4" s="94" t="s">
        <v>5</v>
      </c>
      <c r="Y4" s="94"/>
      <c r="Z4" s="95" t="n">
        <f aca="false">+Overzicht!N24</f>
        <v>1</v>
      </c>
      <c r="AA4" s="95"/>
    </row>
    <row r="5" customFormat="false" ht="17.4" hidden="false" customHeight="false" outlineLevel="0" collapsed="false">
      <c r="B5" s="20"/>
    </row>
    <row r="6" customFormat="false" ht="21" hidden="false" customHeight="false" outlineLevel="0" collapsed="false">
      <c r="B6" s="96" t="str">
        <f aca="false">VLOOKUP(2,TA,TI,FALSE())</f>
        <v>Voor- en achternaam projectmedewerker</v>
      </c>
      <c r="D6" s="97"/>
      <c r="E6" s="97"/>
      <c r="F6" s="97"/>
      <c r="G6" s="98" t="n">
        <f aca="false">+Overzicht!G7</f>
        <v>0</v>
      </c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</row>
    <row r="7" customFormat="false" ht="17.4" hidden="false" customHeight="false" outlineLevel="0" collapsed="false">
      <c r="B7" s="99"/>
      <c r="D7" s="100"/>
      <c r="E7" s="100"/>
      <c r="F7" s="100"/>
    </row>
    <row r="8" customFormat="false" ht="21" hidden="false" customHeight="false" outlineLevel="0" collapsed="false">
      <c r="B8" s="20" t="str">
        <f aca="false">VLOOKUP(3,TA,TI,FALSE())</f>
        <v>Projectpartner waarvoor gewerkt is</v>
      </c>
      <c r="G8" s="98" t="n">
        <f aca="false">+Overzicht!G9</f>
        <v>0</v>
      </c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</row>
    <row r="9" customFormat="false" ht="17.4" hidden="false" customHeight="false" outlineLevel="0" collapsed="false">
      <c r="C9" s="20"/>
    </row>
    <row r="10" customFormat="false" ht="21.75" hidden="false" customHeight="true" outlineLevel="0" collapsed="false">
      <c r="B10" s="101" t="str">
        <f aca="false">VLOOKUP(47,TA,TI,FALSE())</f>
        <v>Projectnummer en -naam (Interreg DE-NL)</v>
      </c>
      <c r="C10" s="101"/>
      <c r="D10" s="101"/>
      <c r="E10" s="101"/>
      <c r="G10" s="102" t="str">
        <f aca="false">VLOOKUP(48,TA,TI,FALSE())</f>
        <v>Goedgekeurde functiegroep (FG) &amp; projectfunctie - InterDB</v>
      </c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D10" s="37" t="s">
        <v>6</v>
      </c>
      <c r="AE10" s="108" t="n">
        <f aca="false">+Overzicht!S12</f>
        <v>0</v>
      </c>
    </row>
    <row r="11" customFormat="false" ht="21.75" hidden="false" customHeight="true" outlineLevel="0" collapsed="false">
      <c r="B11" s="32"/>
      <c r="C11" s="32"/>
      <c r="D11" s="32"/>
      <c r="E11" s="32"/>
      <c r="G11" s="106"/>
      <c r="H11" s="106"/>
      <c r="I11" s="106"/>
      <c r="J11" s="106"/>
      <c r="K11" s="106"/>
      <c r="L11" s="106"/>
      <c r="M11" s="106"/>
      <c r="N11" s="106"/>
      <c r="O11" s="106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D11" s="37"/>
      <c r="AE11" s="108"/>
    </row>
    <row r="12" customFormat="false" ht="21.75" hidden="false" customHeight="true" outlineLevel="0" collapsed="false">
      <c r="B12" s="109" t="n">
        <f aca="false">IF(+C22="","",+C22)</f>
        <v>32010</v>
      </c>
      <c r="C12" s="109"/>
      <c r="D12" s="32"/>
      <c r="E12" s="32" t="str">
        <f aca="false">IF(+E22="","",+E22)</f>
        <v>EKW</v>
      </c>
      <c r="G12" s="110" t="str">
        <f aca="false">IFERROR(CONCATENATE(IF(VLOOKUP(+B12,PRF,17,FALSE())="","",VLOOKUP(+B12,PRF,17,FALSE()))," - ",IF(VLOOKUP(+B12,PRF,5,FALSE())="","",VLOOKUP(+B12,PRF,5,FALSE()))),"")</f>
        <v>3 - Docent</v>
      </c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D12" s="112"/>
      <c r="AE12" s="112"/>
      <c r="AF12" s="112"/>
      <c r="AG12" s="112"/>
      <c r="AH12" s="112"/>
      <c r="AI12" s="112"/>
      <c r="AJ12" s="112"/>
    </row>
    <row r="13" customFormat="false" ht="21.75" hidden="false" customHeight="true" outlineLevel="0" collapsed="false">
      <c r="B13" s="109" t="str">
        <f aca="false">IF(+C23="","",+C23)</f>
        <v/>
      </c>
      <c r="C13" s="109"/>
      <c r="D13" s="32"/>
      <c r="E13" s="32" t="str">
        <f aca="false">IF(+E23="","",+E23)</f>
        <v/>
      </c>
      <c r="G13" s="110" t="str">
        <f aca="false">IFERROR(CONCATENATE(IF(VLOOKUP(+B13,PRF,17,FALSE())="","",VLOOKUP(+B13,PRF,17,FALSE()))," - ",IF(VLOOKUP(+B13,PRF,5,FALSE())="","",VLOOKUP(+B13,PRF,5,FALSE()))),"")</f>
        <v/>
      </c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D13" s="112"/>
      <c r="AE13" s="112"/>
      <c r="AF13" s="112"/>
      <c r="AG13" s="112"/>
      <c r="AH13" s="112"/>
      <c r="AI13" s="112"/>
      <c r="AJ13" s="112"/>
    </row>
    <row r="14" customFormat="false" ht="21.75" hidden="false" customHeight="true" outlineLevel="0" collapsed="false">
      <c r="B14" s="109" t="str">
        <f aca="false">IF(+C24="","",+C24)</f>
        <v/>
      </c>
      <c r="C14" s="109"/>
      <c r="D14" s="32"/>
      <c r="E14" s="32" t="str">
        <f aca="false">IF(+E24="","",+E24)</f>
        <v/>
      </c>
      <c r="G14" s="110" t="str">
        <f aca="false">IFERROR(CONCATENATE(IF(VLOOKUP(+B14,PRF,17,FALSE())="","",VLOOKUP(+B14,PRF,17,FALSE()))," - ",IF(VLOOKUP(+B14,PRF,5,FALSE())="","",VLOOKUP(+B14,PRF,5,FALSE()))),"")</f>
        <v/>
      </c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</row>
    <row r="15" customFormat="false" ht="21.75" hidden="false" customHeight="true" outlineLevel="0" collapsed="false">
      <c r="B15" s="109" t="str">
        <f aca="false">IF(+C25="","",+C25)</f>
        <v/>
      </c>
      <c r="C15" s="109"/>
      <c r="D15" s="32"/>
      <c r="E15" s="32" t="str">
        <f aca="false">IF(+E25="","",+E25)</f>
        <v/>
      </c>
      <c r="G15" s="110" t="str">
        <f aca="false">IFERROR(CONCATENATE(IF(VLOOKUP(+B15,PRF,17,FALSE())="","",VLOOKUP(+B15,PRF,17,FALSE()))," - ",IF(VLOOKUP(+B15,PRF,5,FALSE())="","",VLOOKUP(+B15,PRF,5,FALSE()))),"")</f>
        <v/>
      </c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</row>
    <row r="16" customFormat="false" ht="21.75" hidden="false" customHeight="true" outlineLevel="0" collapsed="false">
      <c r="B16" s="109" t="str">
        <f aca="false">IF(+C26="","",+C26)</f>
        <v/>
      </c>
      <c r="C16" s="109"/>
      <c r="D16" s="32"/>
      <c r="E16" s="32" t="str">
        <f aca="false">IF(+E26="","",+E26)</f>
        <v/>
      </c>
      <c r="G16" s="110" t="str">
        <f aca="false">IFERROR(CONCATENATE(IF(VLOOKUP(+B16,PRF,17,FALSE())="","",VLOOKUP(+B16,PRF,17,FALSE()))," - ",IF(VLOOKUP(+B16,PRF,5,FALSE())="","",VLOOKUP(+B16,PRF,5,FALSE()))),"")</f>
        <v/>
      </c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</row>
    <row r="17" s="37" customFormat="true" ht="13.8" hidden="false" customHeight="false" outlineLevel="0" collapsed="false">
      <c r="G17" s="38" t="n">
        <f aca="false">+Aug!AK17+1</f>
        <v>45536</v>
      </c>
      <c r="H17" s="38" t="n">
        <f aca="false">+G17+1</f>
        <v>45537</v>
      </c>
      <c r="I17" s="38" t="n">
        <f aca="false">+H17+1</f>
        <v>45538</v>
      </c>
      <c r="J17" s="38" t="n">
        <f aca="false">+I17+1</f>
        <v>45539</v>
      </c>
      <c r="K17" s="38" t="n">
        <f aca="false">+J17+1</f>
        <v>45540</v>
      </c>
      <c r="L17" s="38" t="n">
        <f aca="false">+K17+1</f>
        <v>45541</v>
      </c>
      <c r="M17" s="38" t="n">
        <f aca="false">+L17+1</f>
        <v>45542</v>
      </c>
      <c r="N17" s="38" t="n">
        <f aca="false">+M17+1</f>
        <v>45543</v>
      </c>
      <c r="O17" s="38" t="n">
        <f aca="false">+N17+1</f>
        <v>45544</v>
      </c>
      <c r="P17" s="38" t="n">
        <f aca="false">+O17+1</f>
        <v>45545</v>
      </c>
      <c r="Q17" s="38" t="n">
        <f aca="false">+P17+1</f>
        <v>45546</v>
      </c>
      <c r="R17" s="38" t="n">
        <f aca="false">+Q17+1</f>
        <v>45547</v>
      </c>
      <c r="S17" s="38" t="n">
        <f aca="false">+R17+1</f>
        <v>45548</v>
      </c>
      <c r="T17" s="38" t="n">
        <f aca="false">+S17+1</f>
        <v>45549</v>
      </c>
      <c r="U17" s="38" t="n">
        <f aca="false">+T17+1</f>
        <v>45550</v>
      </c>
      <c r="V17" s="38" t="n">
        <f aca="false">+U17+1</f>
        <v>45551</v>
      </c>
      <c r="W17" s="38" t="n">
        <f aca="false">+V17+1</f>
        <v>45552</v>
      </c>
      <c r="X17" s="38" t="n">
        <f aca="false">+W17+1</f>
        <v>45553</v>
      </c>
      <c r="Y17" s="38" t="n">
        <f aca="false">+X17+1</f>
        <v>45554</v>
      </c>
      <c r="Z17" s="38" t="n">
        <f aca="false">+Y17+1</f>
        <v>45555</v>
      </c>
      <c r="AA17" s="38" t="n">
        <f aca="false">+Z17+1</f>
        <v>45556</v>
      </c>
      <c r="AB17" s="38" t="n">
        <f aca="false">+AA17+1</f>
        <v>45557</v>
      </c>
      <c r="AC17" s="38" t="n">
        <f aca="false">+AB17+1</f>
        <v>45558</v>
      </c>
      <c r="AD17" s="38" t="n">
        <f aca="false">+AC17+1</f>
        <v>45559</v>
      </c>
      <c r="AE17" s="38" t="n">
        <f aca="false">+AD17+1</f>
        <v>45560</v>
      </c>
      <c r="AF17" s="38" t="n">
        <f aca="false">+AE17+1</f>
        <v>45561</v>
      </c>
      <c r="AG17" s="38" t="n">
        <f aca="false">+AF17+1</f>
        <v>45562</v>
      </c>
      <c r="AH17" s="38" t="n">
        <f aca="false">+AG17+1</f>
        <v>45563</v>
      </c>
      <c r="AI17" s="38" t="n">
        <f aca="false">+AH17+1</f>
        <v>45564</v>
      </c>
      <c r="AJ17" s="38" t="n">
        <f aca="false">+AI17+1</f>
        <v>45565</v>
      </c>
    </row>
    <row r="18" customFormat="false" ht="15.6" hidden="false" customHeight="false" outlineLevel="0" collapsed="false">
      <c r="B18" s="40"/>
      <c r="C18" s="114"/>
      <c r="D18" s="115"/>
      <c r="E18" s="116" t="str">
        <f aca="false">CONCATENATE(VLOOKUP(37,TA,TI,FALSE()),": ")</f>
        <v>Dag: </v>
      </c>
      <c r="F18" s="116"/>
      <c r="G18" s="117" t="n">
        <v>1</v>
      </c>
      <c r="H18" s="118" t="n">
        <f aca="false">+G18+1</f>
        <v>2</v>
      </c>
      <c r="I18" s="118" t="n">
        <f aca="false">+H18+1</f>
        <v>3</v>
      </c>
      <c r="J18" s="118" t="n">
        <f aca="false">+I18+1</f>
        <v>4</v>
      </c>
      <c r="K18" s="118" t="n">
        <f aca="false">+J18+1</f>
        <v>5</v>
      </c>
      <c r="L18" s="118" t="n">
        <f aca="false">+K18+1</f>
        <v>6</v>
      </c>
      <c r="M18" s="118" t="n">
        <f aca="false">+L18+1</f>
        <v>7</v>
      </c>
      <c r="N18" s="118" t="n">
        <f aca="false">+M18+1</f>
        <v>8</v>
      </c>
      <c r="O18" s="118" t="n">
        <f aca="false">+N18+1</f>
        <v>9</v>
      </c>
      <c r="P18" s="118" t="n">
        <f aca="false">+O18+1</f>
        <v>10</v>
      </c>
      <c r="Q18" s="118" t="n">
        <f aca="false">+P18+1</f>
        <v>11</v>
      </c>
      <c r="R18" s="118" t="n">
        <f aca="false">+Q18+1</f>
        <v>12</v>
      </c>
      <c r="S18" s="118" t="n">
        <f aca="false">+R18+1</f>
        <v>13</v>
      </c>
      <c r="T18" s="118" t="n">
        <f aca="false">+S18+1</f>
        <v>14</v>
      </c>
      <c r="U18" s="118" t="n">
        <f aca="false">+T18+1</f>
        <v>15</v>
      </c>
      <c r="V18" s="118" t="n">
        <f aca="false">+U18+1</f>
        <v>16</v>
      </c>
      <c r="W18" s="118" t="n">
        <f aca="false">+V18+1</f>
        <v>17</v>
      </c>
      <c r="X18" s="118" t="n">
        <f aca="false">+W18+1</f>
        <v>18</v>
      </c>
      <c r="Y18" s="118" t="n">
        <f aca="false">+X18+1</f>
        <v>19</v>
      </c>
      <c r="Z18" s="118" t="n">
        <f aca="false">+Y18+1</f>
        <v>20</v>
      </c>
      <c r="AA18" s="118" t="n">
        <f aca="false">+Z18+1</f>
        <v>21</v>
      </c>
      <c r="AB18" s="118" t="n">
        <f aca="false">+AA18+1</f>
        <v>22</v>
      </c>
      <c r="AC18" s="118" t="n">
        <f aca="false">+AB18+1</f>
        <v>23</v>
      </c>
      <c r="AD18" s="118" t="n">
        <f aca="false">+AC18+1</f>
        <v>24</v>
      </c>
      <c r="AE18" s="118" t="n">
        <f aca="false">+AD18+1</f>
        <v>25</v>
      </c>
      <c r="AF18" s="118" t="n">
        <f aca="false">+AE18+1</f>
        <v>26</v>
      </c>
      <c r="AG18" s="118" t="n">
        <f aca="false">+AF18+1</f>
        <v>27</v>
      </c>
      <c r="AH18" s="118" t="n">
        <f aca="false">+AG18+1</f>
        <v>28</v>
      </c>
      <c r="AI18" s="118" t="n">
        <f aca="false">+AH18+1</f>
        <v>29</v>
      </c>
      <c r="AJ18" s="118" t="n">
        <f aca="false">+AI18+1</f>
        <v>30</v>
      </c>
      <c r="AK18" s="119" t="str">
        <f aca="false">VLOOKUP(7,TA,TI,FALSE())</f>
        <v>Totaal</v>
      </c>
    </row>
    <row r="19" customFormat="false" ht="15.6" hidden="false" customHeight="false" outlineLevel="0" collapsed="false">
      <c r="B19" s="45"/>
      <c r="C19" s="120" t="str">
        <f aca="false">VLOOKUP(6,TA,TI,FALSE())</f>
        <v>Werkzaamheden:</v>
      </c>
      <c r="D19" s="121"/>
      <c r="E19" s="121"/>
      <c r="F19" s="121"/>
      <c r="G19" s="122" t="str">
        <f aca="false">IF(TI=2,IF(WEEKDAY(G17)=1,"Zo",IF(WEEKDAY(G17)=2,"Ma",IF(WEEKDAY(G17)=3,"Di",IF(WEEKDAY(G17)=4,"Wo",IF(WEEKDAY(G17)=5,"Do",IF(WEEKDAY(G17)=6,"Vr",IF(WEEKDAY(G17)=7,"Za"))))))),IF(WEEKDAY(G17)=1,"So",IF(WEEKDAY(G17)=2,"Mo",IF(WEEKDAY(G17)=3,"Di",IF(WEEKDAY(G17)=4,"Mi",IF(WEEKDAY(G17)=5,"Do",IF(WEEKDAY(G17)=6,"Fr",IF(WEEKDAY(G17)=7,"Sa"))))))))</f>
        <v>Zo</v>
      </c>
      <c r="H19" s="123" t="str">
        <f aca="false">IF(TI=2,IF(WEEKDAY(H17)=1,"Zo",IF(WEEKDAY(H17)=2,"Ma",IF(WEEKDAY(H17)=3,"Di",IF(WEEKDAY(H17)=4,"Wo",IF(WEEKDAY(H17)=5,"Do",IF(WEEKDAY(H17)=6,"Vr",IF(WEEKDAY(H17)=7,"Za"))))))),IF(WEEKDAY(H17)=1,"So",IF(WEEKDAY(H17)=2,"Mo",IF(WEEKDAY(H17)=3,"Di",IF(WEEKDAY(H17)=4,"Mi",IF(WEEKDAY(H17)=5,"Do",IF(WEEKDAY(H17)=6,"Fr",IF(WEEKDAY(H17)=7,"Sa"))))))))</f>
        <v>Ma</v>
      </c>
      <c r="I19" s="123" t="str">
        <f aca="false">IF(TI=2,IF(WEEKDAY(I17)=1,"Zo",IF(WEEKDAY(I17)=2,"Ma",IF(WEEKDAY(I17)=3,"Di",IF(WEEKDAY(I17)=4,"Wo",IF(WEEKDAY(I17)=5,"Do",IF(WEEKDAY(I17)=6,"Vr",IF(WEEKDAY(I17)=7,"Za"))))))),IF(WEEKDAY(I17)=1,"So",IF(WEEKDAY(I17)=2,"Mo",IF(WEEKDAY(I17)=3,"Di",IF(WEEKDAY(I17)=4,"Mi",IF(WEEKDAY(I17)=5,"Do",IF(WEEKDAY(I17)=6,"Fr",IF(WEEKDAY(I17)=7,"Sa"))))))))</f>
        <v>Di</v>
      </c>
      <c r="J19" s="123" t="str">
        <f aca="false">IF(TI=2,IF(WEEKDAY(J17)=1,"Zo",IF(WEEKDAY(J17)=2,"Ma",IF(WEEKDAY(J17)=3,"Di",IF(WEEKDAY(J17)=4,"Wo",IF(WEEKDAY(J17)=5,"Do",IF(WEEKDAY(J17)=6,"Vr",IF(WEEKDAY(J17)=7,"Za"))))))),IF(WEEKDAY(J17)=1,"So",IF(WEEKDAY(J17)=2,"Mo",IF(WEEKDAY(J17)=3,"Di",IF(WEEKDAY(J17)=4,"Mi",IF(WEEKDAY(J17)=5,"Do",IF(WEEKDAY(J17)=6,"Fr",IF(WEEKDAY(J17)=7,"Sa"))))))))</f>
        <v>Wo</v>
      </c>
      <c r="K19" s="123" t="str">
        <f aca="false">IF(TI=2,IF(WEEKDAY(K17)=1,"Zo",IF(WEEKDAY(K17)=2,"Ma",IF(WEEKDAY(K17)=3,"Di",IF(WEEKDAY(K17)=4,"Wo",IF(WEEKDAY(K17)=5,"Do",IF(WEEKDAY(K17)=6,"Vr",IF(WEEKDAY(K17)=7,"Za"))))))),IF(WEEKDAY(K17)=1,"So",IF(WEEKDAY(K17)=2,"Mo",IF(WEEKDAY(K17)=3,"Di",IF(WEEKDAY(K17)=4,"Mi",IF(WEEKDAY(K17)=5,"Do",IF(WEEKDAY(K17)=6,"Fr",IF(WEEKDAY(K17)=7,"Sa"))))))))</f>
        <v>Do</v>
      </c>
      <c r="L19" s="123" t="str">
        <f aca="false">IF(TI=2,IF(WEEKDAY(L17)=1,"Zo",IF(WEEKDAY(L17)=2,"Ma",IF(WEEKDAY(L17)=3,"Di",IF(WEEKDAY(L17)=4,"Wo",IF(WEEKDAY(L17)=5,"Do",IF(WEEKDAY(L17)=6,"Vr",IF(WEEKDAY(L17)=7,"Za"))))))),IF(WEEKDAY(L17)=1,"So",IF(WEEKDAY(L17)=2,"Mo",IF(WEEKDAY(L17)=3,"Di",IF(WEEKDAY(L17)=4,"Mi",IF(WEEKDAY(L17)=5,"Do",IF(WEEKDAY(L17)=6,"Fr",IF(WEEKDAY(L17)=7,"Sa"))))))))</f>
        <v>Vr</v>
      </c>
      <c r="M19" s="123" t="str">
        <f aca="false">IF(TI=2,IF(WEEKDAY(M17)=1,"Zo",IF(WEEKDAY(M17)=2,"Ma",IF(WEEKDAY(M17)=3,"Di",IF(WEEKDAY(M17)=4,"Wo",IF(WEEKDAY(M17)=5,"Do",IF(WEEKDAY(M17)=6,"Vr",IF(WEEKDAY(M17)=7,"Za"))))))),IF(WEEKDAY(M17)=1,"So",IF(WEEKDAY(M17)=2,"Mo",IF(WEEKDAY(M17)=3,"Di",IF(WEEKDAY(M17)=4,"Mi",IF(WEEKDAY(M17)=5,"Do",IF(WEEKDAY(M17)=6,"Fr",IF(WEEKDAY(M17)=7,"Sa"))))))))</f>
        <v>Za</v>
      </c>
      <c r="N19" s="123" t="str">
        <f aca="false">IF(TI=2,IF(WEEKDAY(N17)=1,"Zo",IF(WEEKDAY(N17)=2,"Ma",IF(WEEKDAY(N17)=3,"Di",IF(WEEKDAY(N17)=4,"Wo",IF(WEEKDAY(N17)=5,"Do",IF(WEEKDAY(N17)=6,"Vr",IF(WEEKDAY(N17)=7,"Za"))))))),IF(WEEKDAY(N17)=1,"So",IF(WEEKDAY(N17)=2,"Mo",IF(WEEKDAY(N17)=3,"Di",IF(WEEKDAY(N17)=4,"Mi",IF(WEEKDAY(N17)=5,"Do",IF(WEEKDAY(N17)=6,"Fr",IF(WEEKDAY(N17)=7,"Sa"))))))))</f>
        <v>Zo</v>
      </c>
      <c r="O19" s="123" t="str">
        <f aca="false">IF(TI=2,IF(WEEKDAY(O17)=1,"Zo",IF(WEEKDAY(O17)=2,"Ma",IF(WEEKDAY(O17)=3,"Di",IF(WEEKDAY(O17)=4,"Wo",IF(WEEKDAY(O17)=5,"Do",IF(WEEKDAY(O17)=6,"Vr",IF(WEEKDAY(O17)=7,"Za"))))))),IF(WEEKDAY(O17)=1,"So",IF(WEEKDAY(O17)=2,"Mo",IF(WEEKDAY(O17)=3,"Di",IF(WEEKDAY(O17)=4,"Mi",IF(WEEKDAY(O17)=5,"Do",IF(WEEKDAY(O17)=6,"Fr",IF(WEEKDAY(O17)=7,"Sa"))))))))</f>
        <v>Ma</v>
      </c>
      <c r="P19" s="123" t="str">
        <f aca="false">IF(TI=2,IF(WEEKDAY(P17)=1,"Zo",IF(WEEKDAY(P17)=2,"Ma",IF(WEEKDAY(P17)=3,"Di",IF(WEEKDAY(P17)=4,"Wo",IF(WEEKDAY(P17)=5,"Do",IF(WEEKDAY(P17)=6,"Vr",IF(WEEKDAY(P17)=7,"Za"))))))),IF(WEEKDAY(P17)=1,"So",IF(WEEKDAY(P17)=2,"Mo",IF(WEEKDAY(P17)=3,"Di",IF(WEEKDAY(P17)=4,"Mi",IF(WEEKDAY(P17)=5,"Do",IF(WEEKDAY(P17)=6,"Fr",IF(WEEKDAY(P17)=7,"Sa"))))))))</f>
        <v>Di</v>
      </c>
      <c r="Q19" s="123" t="str">
        <f aca="false">IF(TI=2,IF(WEEKDAY(Q17)=1,"Zo",IF(WEEKDAY(Q17)=2,"Ma",IF(WEEKDAY(Q17)=3,"Di",IF(WEEKDAY(Q17)=4,"Wo",IF(WEEKDAY(Q17)=5,"Do",IF(WEEKDAY(Q17)=6,"Vr",IF(WEEKDAY(Q17)=7,"Za"))))))),IF(WEEKDAY(Q17)=1,"So",IF(WEEKDAY(Q17)=2,"Mo",IF(WEEKDAY(Q17)=3,"Di",IF(WEEKDAY(Q17)=4,"Mi",IF(WEEKDAY(Q17)=5,"Do",IF(WEEKDAY(Q17)=6,"Fr",IF(WEEKDAY(Q17)=7,"Sa"))))))))</f>
        <v>Wo</v>
      </c>
      <c r="R19" s="123" t="str">
        <f aca="false">IF(TI=2,IF(WEEKDAY(R17)=1,"Zo",IF(WEEKDAY(R17)=2,"Ma",IF(WEEKDAY(R17)=3,"Di",IF(WEEKDAY(R17)=4,"Wo",IF(WEEKDAY(R17)=5,"Do",IF(WEEKDAY(R17)=6,"Vr",IF(WEEKDAY(R17)=7,"Za"))))))),IF(WEEKDAY(R17)=1,"So",IF(WEEKDAY(R17)=2,"Mo",IF(WEEKDAY(R17)=3,"Di",IF(WEEKDAY(R17)=4,"Mi",IF(WEEKDAY(R17)=5,"Do",IF(WEEKDAY(R17)=6,"Fr",IF(WEEKDAY(R17)=7,"Sa"))))))))</f>
        <v>Do</v>
      </c>
      <c r="S19" s="123" t="str">
        <f aca="false">IF(TI=2,IF(WEEKDAY(S17)=1,"Zo",IF(WEEKDAY(S17)=2,"Ma",IF(WEEKDAY(S17)=3,"Di",IF(WEEKDAY(S17)=4,"Wo",IF(WEEKDAY(S17)=5,"Do",IF(WEEKDAY(S17)=6,"Vr",IF(WEEKDAY(S17)=7,"Za"))))))),IF(WEEKDAY(S17)=1,"So",IF(WEEKDAY(S17)=2,"Mo",IF(WEEKDAY(S17)=3,"Di",IF(WEEKDAY(S17)=4,"Mi",IF(WEEKDAY(S17)=5,"Do",IF(WEEKDAY(S17)=6,"Fr",IF(WEEKDAY(S17)=7,"Sa"))))))))</f>
        <v>Vr</v>
      </c>
      <c r="T19" s="123" t="str">
        <f aca="false">IF(TI=2,IF(WEEKDAY(T17)=1,"Zo",IF(WEEKDAY(T17)=2,"Ma",IF(WEEKDAY(T17)=3,"Di",IF(WEEKDAY(T17)=4,"Wo",IF(WEEKDAY(T17)=5,"Do",IF(WEEKDAY(T17)=6,"Vr",IF(WEEKDAY(T17)=7,"Za"))))))),IF(WEEKDAY(T17)=1,"So",IF(WEEKDAY(T17)=2,"Mo",IF(WEEKDAY(T17)=3,"Di",IF(WEEKDAY(T17)=4,"Mi",IF(WEEKDAY(T17)=5,"Do",IF(WEEKDAY(T17)=6,"Fr",IF(WEEKDAY(T17)=7,"Sa"))))))))</f>
        <v>Za</v>
      </c>
      <c r="U19" s="123" t="str">
        <f aca="false">IF(TI=2,IF(WEEKDAY(U17)=1,"Zo",IF(WEEKDAY(U17)=2,"Ma",IF(WEEKDAY(U17)=3,"Di",IF(WEEKDAY(U17)=4,"Wo",IF(WEEKDAY(U17)=5,"Do",IF(WEEKDAY(U17)=6,"Vr",IF(WEEKDAY(U17)=7,"Za"))))))),IF(WEEKDAY(U17)=1,"So",IF(WEEKDAY(U17)=2,"Mo",IF(WEEKDAY(U17)=3,"Di",IF(WEEKDAY(U17)=4,"Mi",IF(WEEKDAY(U17)=5,"Do",IF(WEEKDAY(U17)=6,"Fr",IF(WEEKDAY(U17)=7,"Sa"))))))))</f>
        <v>Zo</v>
      </c>
      <c r="V19" s="123" t="str">
        <f aca="false">IF(TI=2,IF(WEEKDAY(V17)=1,"Zo",IF(WEEKDAY(V17)=2,"Ma",IF(WEEKDAY(V17)=3,"Di",IF(WEEKDAY(V17)=4,"Wo",IF(WEEKDAY(V17)=5,"Do",IF(WEEKDAY(V17)=6,"Vr",IF(WEEKDAY(V17)=7,"Za"))))))),IF(WEEKDAY(V17)=1,"So",IF(WEEKDAY(V17)=2,"Mo",IF(WEEKDAY(V17)=3,"Di",IF(WEEKDAY(V17)=4,"Mi",IF(WEEKDAY(V17)=5,"Do",IF(WEEKDAY(V17)=6,"Fr",IF(WEEKDAY(V17)=7,"Sa"))))))))</f>
        <v>Ma</v>
      </c>
      <c r="W19" s="123" t="str">
        <f aca="false">IF(TI=2,IF(WEEKDAY(W17)=1,"Zo",IF(WEEKDAY(W17)=2,"Ma",IF(WEEKDAY(W17)=3,"Di",IF(WEEKDAY(W17)=4,"Wo",IF(WEEKDAY(W17)=5,"Do",IF(WEEKDAY(W17)=6,"Vr",IF(WEEKDAY(W17)=7,"Za"))))))),IF(WEEKDAY(W17)=1,"So",IF(WEEKDAY(W17)=2,"Mo",IF(WEEKDAY(W17)=3,"Di",IF(WEEKDAY(W17)=4,"Mi",IF(WEEKDAY(W17)=5,"Do",IF(WEEKDAY(W17)=6,"Fr",IF(WEEKDAY(W17)=7,"Sa"))))))))</f>
        <v>Di</v>
      </c>
      <c r="X19" s="123" t="str">
        <f aca="false">IF(TI=2,IF(WEEKDAY(X17)=1,"Zo",IF(WEEKDAY(X17)=2,"Ma",IF(WEEKDAY(X17)=3,"Di",IF(WEEKDAY(X17)=4,"Wo",IF(WEEKDAY(X17)=5,"Do",IF(WEEKDAY(X17)=6,"Vr",IF(WEEKDAY(X17)=7,"Za"))))))),IF(WEEKDAY(X17)=1,"So",IF(WEEKDAY(X17)=2,"Mo",IF(WEEKDAY(X17)=3,"Di",IF(WEEKDAY(X17)=4,"Mi",IF(WEEKDAY(X17)=5,"Do",IF(WEEKDAY(X17)=6,"Fr",IF(WEEKDAY(X17)=7,"Sa"))))))))</f>
        <v>Wo</v>
      </c>
      <c r="Y19" s="123" t="str">
        <f aca="false">IF(TI=2,IF(WEEKDAY(Y17)=1,"Zo",IF(WEEKDAY(Y17)=2,"Ma",IF(WEEKDAY(Y17)=3,"Di",IF(WEEKDAY(Y17)=4,"Wo",IF(WEEKDAY(Y17)=5,"Do",IF(WEEKDAY(Y17)=6,"Vr",IF(WEEKDAY(Y17)=7,"Za"))))))),IF(WEEKDAY(Y17)=1,"So",IF(WEEKDAY(Y17)=2,"Mo",IF(WEEKDAY(Y17)=3,"Di",IF(WEEKDAY(Y17)=4,"Mi",IF(WEEKDAY(Y17)=5,"Do",IF(WEEKDAY(Y17)=6,"Fr",IF(WEEKDAY(Y17)=7,"Sa"))))))))</f>
        <v>Do</v>
      </c>
      <c r="Z19" s="123" t="str">
        <f aca="false">IF(TI=2,IF(WEEKDAY(Z17)=1,"Zo",IF(WEEKDAY(Z17)=2,"Ma",IF(WEEKDAY(Z17)=3,"Di",IF(WEEKDAY(Z17)=4,"Wo",IF(WEEKDAY(Z17)=5,"Do",IF(WEEKDAY(Z17)=6,"Vr",IF(WEEKDAY(Z17)=7,"Za"))))))),IF(WEEKDAY(Z17)=1,"So",IF(WEEKDAY(Z17)=2,"Mo",IF(WEEKDAY(Z17)=3,"Di",IF(WEEKDAY(Z17)=4,"Mi",IF(WEEKDAY(Z17)=5,"Do",IF(WEEKDAY(Z17)=6,"Fr",IF(WEEKDAY(Z17)=7,"Sa"))))))))</f>
        <v>Vr</v>
      </c>
      <c r="AA19" s="123" t="str">
        <f aca="false">IF(TI=2,IF(WEEKDAY(AA17)=1,"Zo",IF(WEEKDAY(AA17)=2,"Ma",IF(WEEKDAY(AA17)=3,"Di",IF(WEEKDAY(AA17)=4,"Wo",IF(WEEKDAY(AA17)=5,"Do",IF(WEEKDAY(AA17)=6,"Vr",IF(WEEKDAY(AA17)=7,"Za"))))))),IF(WEEKDAY(AA17)=1,"So",IF(WEEKDAY(AA17)=2,"Mo",IF(WEEKDAY(AA17)=3,"Di",IF(WEEKDAY(AA17)=4,"Mi",IF(WEEKDAY(AA17)=5,"Do",IF(WEEKDAY(AA17)=6,"Fr",IF(WEEKDAY(AA17)=7,"Sa"))))))))</f>
        <v>Za</v>
      </c>
      <c r="AB19" s="123" t="str">
        <f aca="false">IF(TI=2,IF(WEEKDAY(AB17)=1,"Zo",IF(WEEKDAY(AB17)=2,"Ma",IF(WEEKDAY(AB17)=3,"Di",IF(WEEKDAY(AB17)=4,"Wo",IF(WEEKDAY(AB17)=5,"Do",IF(WEEKDAY(AB17)=6,"Vr",IF(WEEKDAY(AB17)=7,"Za"))))))),IF(WEEKDAY(AB17)=1,"So",IF(WEEKDAY(AB17)=2,"Mo",IF(WEEKDAY(AB17)=3,"Di",IF(WEEKDAY(AB17)=4,"Mi",IF(WEEKDAY(AB17)=5,"Do",IF(WEEKDAY(AB17)=6,"Fr",IF(WEEKDAY(AB17)=7,"Sa"))))))))</f>
        <v>Zo</v>
      </c>
      <c r="AC19" s="123" t="str">
        <f aca="false">IF(TI=2,IF(WEEKDAY(AC17)=1,"Zo",IF(WEEKDAY(AC17)=2,"Ma",IF(WEEKDAY(AC17)=3,"Di",IF(WEEKDAY(AC17)=4,"Wo",IF(WEEKDAY(AC17)=5,"Do",IF(WEEKDAY(AC17)=6,"Vr",IF(WEEKDAY(AC17)=7,"Za"))))))),IF(WEEKDAY(AC17)=1,"So",IF(WEEKDAY(AC17)=2,"Mo",IF(WEEKDAY(AC17)=3,"Di",IF(WEEKDAY(AC17)=4,"Mi",IF(WEEKDAY(AC17)=5,"Do",IF(WEEKDAY(AC17)=6,"Fr",IF(WEEKDAY(AC17)=7,"Sa"))))))))</f>
        <v>Ma</v>
      </c>
      <c r="AD19" s="123" t="str">
        <f aca="false">IF(TI=2,IF(WEEKDAY(AD17)=1,"Zo",IF(WEEKDAY(AD17)=2,"Ma",IF(WEEKDAY(AD17)=3,"Di",IF(WEEKDAY(AD17)=4,"Wo",IF(WEEKDAY(AD17)=5,"Do",IF(WEEKDAY(AD17)=6,"Vr",IF(WEEKDAY(AD17)=7,"Za"))))))),IF(WEEKDAY(AD17)=1,"So",IF(WEEKDAY(AD17)=2,"Mo",IF(WEEKDAY(AD17)=3,"Di",IF(WEEKDAY(AD17)=4,"Mi",IF(WEEKDAY(AD17)=5,"Do",IF(WEEKDAY(AD17)=6,"Fr",IF(WEEKDAY(AD17)=7,"Sa"))))))))</f>
        <v>Di</v>
      </c>
      <c r="AE19" s="123" t="str">
        <f aca="false">IF(TI=2,IF(WEEKDAY(AE17)=1,"Zo",IF(WEEKDAY(AE17)=2,"Ma",IF(WEEKDAY(AE17)=3,"Di",IF(WEEKDAY(AE17)=4,"Wo",IF(WEEKDAY(AE17)=5,"Do",IF(WEEKDAY(AE17)=6,"Vr",IF(WEEKDAY(AE17)=7,"Za"))))))),IF(WEEKDAY(AE17)=1,"So",IF(WEEKDAY(AE17)=2,"Mo",IF(WEEKDAY(AE17)=3,"Di",IF(WEEKDAY(AE17)=4,"Mi",IF(WEEKDAY(AE17)=5,"Do",IF(WEEKDAY(AE17)=6,"Fr",IF(WEEKDAY(AE17)=7,"Sa"))))))))</f>
        <v>Wo</v>
      </c>
      <c r="AF19" s="123" t="str">
        <f aca="false">IF(TI=2,IF(WEEKDAY(AF17)=1,"Zo",IF(WEEKDAY(AF17)=2,"Ma",IF(WEEKDAY(AF17)=3,"Di",IF(WEEKDAY(AF17)=4,"Wo",IF(WEEKDAY(AF17)=5,"Do",IF(WEEKDAY(AF17)=6,"Vr",IF(WEEKDAY(AF17)=7,"Za"))))))),IF(WEEKDAY(AF17)=1,"So",IF(WEEKDAY(AF17)=2,"Mo",IF(WEEKDAY(AF17)=3,"Di",IF(WEEKDAY(AF17)=4,"Mi",IF(WEEKDAY(AF17)=5,"Do",IF(WEEKDAY(AF17)=6,"Fr",IF(WEEKDAY(AF17)=7,"Sa"))))))))</f>
        <v>Do</v>
      </c>
      <c r="AG19" s="123" t="str">
        <f aca="false">IF(TI=2,IF(WEEKDAY(AG17)=1,"Zo",IF(WEEKDAY(AG17)=2,"Ma",IF(WEEKDAY(AG17)=3,"Di",IF(WEEKDAY(AG17)=4,"Wo",IF(WEEKDAY(AG17)=5,"Do",IF(WEEKDAY(AG17)=6,"Vr",IF(WEEKDAY(AG17)=7,"Za"))))))),IF(WEEKDAY(AG17)=1,"So",IF(WEEKDAY(AG17)=2,"Mo",IF(WEEKDAY(AG17)=3,"Di",IF(WEEKDAY(AG17)=4,"Mi",IF(WEEKDAY(AG17)=5,"Do",IF(WEEKDAY(AG17)=6,"Fr",IF(WEEKDAY(AG17)=7,"Sa"))))))))</f>
        <v>Vr</v>
      </c>
      <c r="AH19" s="123" t="str">
        <f aca="false">IF(TI=2,IF(WEEKDAY(AH17)=1,"Zo",IF(WEEKDAY(AH17)=2,"Ma",IF(WEEKDAY(AH17)=3,"Di",IF(WEEKDAY(AH17)=4,"Wo",IF(WEEKDAY(AH17)=5,"Do",IF(WEEKDAY(AH17)=6,"Vr",IF(WEEKDAY(AH17)=7,"Za"))))))),IF(WEEKDAY(AH17)=1,"So",IF(WEEKDAY(AH17)=2,"Mo",IF(WEEKDAY(AH17)=3,"Di",IF(WEEKDAY(AH17)=4,"Mi",IF(WEEKDAY(AH17)=5,"Do",IF(WEEKDAY(AH17)=6,"Fr",IF(WEEKDAY(AH17)=7,"Sa"))))))))</f>
        <v>Za</v>
      </c>
      <c r="AI19" s="123" t="str">
        <f aca="false">IF(TI=2,IF(WEEKDAY(AI17)=1,"Zo",IF(WEEKDAY(AI17)=2,"Ma",IF(WEEKDAY(AI17)=3,"Di",IF(WEEKDAY(AI17)=4,"Wo",IF(WEEKDAY(AI17)=5,"Do",IF(WEEKDAY(AI17)=6,"Vr",IF(WEEKDAY(AI17)=7,"Za"))))))),IF(WEEKDAY(AI17)=1,"So",IF(WEEKDAY(AI17)=2,"Mo",IF(WEEKDAY(AI17)=3,"Di",IF(WEEKDAY(AI17)=4,"Mi",IF(WEEKDAY(AI17)=5,"Do",IF(WEEKDAY(AI17)=6,"Fr",IF(WEEKDAY(AI17)=7,"Sa"))))))))</f>
        <v>Zo</v>
      </c>
      <c r="AJ19" s="123" t="str">
        <f aca="false">IF(TI=2,IF(WEEKDAY(AJ17)=1,"Zo",IF(WEEKDAY(AJ17)=2,"Ma",IF(WEEKDAY(AJ17)=3,"Di",IF(WEEKDAY(AJ17)=4,"Wo",IF(WEEKDAY(AJ17)=5,"Do",IF(WEEKDAY(AJ17)=6,"Vr",IF(WEEKDAY(AJ17)=7,"Za"))))))),IF(WEEKDAY(AJ17)=1,"So",IF(WEEKDAY(AJ17)=2,"Mo",IF(WEEKDAY(AJ17)=3,"Di",IF(WEEKDAY(AJ17)=4,"Mi",IF(WEEKDAY(AJ17)=5,"Do",IF(WEEKDAY(AJ17)=6,"Fr",IF(WEEKDAY(AJ17)=7,"Sa"))))))))</f>
        <v>Ma</v>
      </c>
      <c r="AK19" s="124"/>
    </row>
    <row r="20" customFormat="false" ht="13.8" hidden="false" customHeight="false" outlineLevel="0" collapsed="false">
      <c r="B20" s="45"/>
      <c r="G20" s="125" t="n">
        <f aca="false">IF(OR(WEEKDAY(G17)=1,WEEKDAY(G17)=7),1,0)</f>
        <v>1</v>
      </c>
      <c r="H20" s="126" t="n">
        <f aca="false">IF(OR(WEEKDAY(H17)=1,WEEKDAY(H17)=7),1,0)</f>
        <v>0</v>
      </c>
      <c r="I20" s="126" t="n">
        <f aca="false">IF(OR(WEEKDAY(I17)=1,WEEKDAY(I17)=7),1,0)</f>
        <v>0</v>
      </c>
      <c r="J20" s="126" t="n">
        <f aca="false">IF(OR(WEEKDAY(J17)=1,WEEKDAY(J17)=7),1,0)</f>
        <v>0</v>
      </c>
      <c r="K20" s="126" t="n">
        <f aca="false">IF(OR(WEEKDAY(K17)=1,WEEKDAY(K17)=7),1,0)</f>
        <v>0</v>
      </c>
      <c r="L20" s="126" t="n">
        <f aca="false">IF(OR(WEEKDAY(L17)=1,WEEKDAY(L17)=7),1,0)</f>
        <v>0</v>
      </c>
      <c r="M20" s="126" t="n">
        <f aca="false">IF(OR(WEEKDAY(M17)=1,WEEKDAY(M17)=7),1,0)</f>
        <v>1</v>
      </c>
      <c r="N20" s="126" t="n">
        <f aca="false">IF(OR(WEEKDAY(N17)=1,WEEKDAY(N17)=7),1,0)</f>
        <v>1</v>
      </c>
      <c r="O20" s="126" t="n">
        <f aca="false">IF(OR(WEEKDAY(O17)=1,WEEKDAY(O17)=7),1,0)</f>
        <v>0</v>
      </c>
      <c r="P20" s="126" t="n">
        <f aca="false">IF(OR(WEEKDAY(P17)=1,WEEKDAY(P17)=7),1,0)</f>
        <v>0</v>
      </c>
      <c r="Q20" s="126" t="n">
        <f aca="false">IF(OR(WEEKDAY(Q17)=1,WEEKDAY(Q17)=7),1,0)</f>
        <v>0</v>
      </c>
      <c r="R20" s="126" t="n">
        <f aca="false">IF(OR(WEEKDAY(R17)=1,WEEKDAY(R17)=7),1,0)</f>
        <v>0</v>
      </c>
      <c r="S20" s="126" t="n">
        <f aca="false">IF(OR(WEEKDAY(S17)=1,WEEKDAY(S17)=7),1,0)</f>
        <v>0</v>
      </c>
      <c r="T20" s="126" t="n">
        <f aca="false">IF(OR(WEEKDAY(T17)=1,WEEKDAY(T17)=7),1,0)</f>
        <v>1</v>
      </c>
      <c r="U20" s="126" t="n">
        <f aca="false">IF(OR(WEEKDAY(U17)=1,WEEKDAY(U17)=7),1,0)</f>
        <v>1</v>
      </c>
      <c r="V20" s="126" t="n">
        <f aca="false">IF(OR(WEEKDAY(V17)=1,WEEKDAY(V17)=7),1,0)</f>
        <v>0</v>
      </c>
      <c r="W20" s="126" t="n">
        <f aca="false">IF(OR(WEEKDAY(W17)=1,WEEKDAY(W17)=7),1,0)</f>
        <v>0</v>
      </c>
      <c r="X20" s="126" t="n">
        <f aca="false">IF(OR(WEEKDAY(X17)=1,WEEKDAY(X17)=7),1,0)</f>
        <v>0</v>
      </c>
      <c r="Y20" s="126" t="n">
        <f aca="false">IF(OR(WEEKDAY(Y17)=1,WEEKDAY(Y17)=7),1,0)</f>
        <v>0</v>
      </c>
      <c r="Z20" s="126" t="n">
        <f aca="false">IF(OR(WEEKDAY(Z17)=1,WEEKDAY(Z17)=7),1,0)</f>
        <v>0</v>
      </c>
      <c r="AA20" s="126" t="n">
        <f aca="false">IF(OR(WEEKDAY(AA17)=1,WEEKDAY(AA17)=7),1,0)</f>
        <v>1</v>
      </c>
      <c r="AB20" s="126" t="n">
        <f aca="false">IF(OR(WEEKDAY(AB17)=1,WEEKDAY(AB17)=7),1,0)</f>
        <v>1</v>
      </c>
      <c r="AC20" s="126" t="n">
        <f aca="false">IF(OR(WEEKDAY(AC17)=1,WEEKDAY(AC17)=7),1,0)</f>
        <v>0</v>
      </c>
      <c r="AD20" s="126" t="n">
        <f aca="false">IF(OR(WEEKDAY(AD17)=1,WEEKDAY(AD17)=7),1,0)</f>
        <v>0</v>
      </c>
      <c r="AE20" s="126" t="n">
        <f aca="false">IF(OR(WEEKDAY(AE17)=1,WEEKDAY(AE17)=7),1,0)</f>
        <v>0</v>
      </c>
      <c r="AF20" s="126" t="n">
        <f aca="false">IF(OR(WEEKDAY(AF17)=1,WEEKDAY(AF17)=7),1,0)</f>
        <v>0</v>
      </c>
      <c r="AG20" s="126" t="n">
        <f aca="false">IF(OR(WEEKDAY(AG17)=1,WEEKDAY(AG17)=7),1,0)</f>
        <v>0</v>
      </c>
      <c r="AH20" s="126" t="n">
        <f aca="false">IF(OR(WEEKDAY(AH17)=1,WEEKDAY(AH17)=7),1,0)</f>
        <v>1</v>
      </c>
      <c r="AI20" s="126" t="n">
        <f aca="false">IF(OR(WEEKDAY(AI17)=1,WEEKDAY(AI17)=7),1,0)</f>
        <v>1</v>
      </c>
      <c r="AJ20" s="126" t="n">
        <f aca="false">IF(OR(WEEKDAY(AJ17)=1,WEEKDAY(AJ17)=7),1,0)</f>
        <v>0</v>
      </c>
      <c r="AK20" s="124"/>
    </row>
    <row r="21" customFormat="false" ht="38.25" hidden="false" customHeight="true" outlineLevel="0" collapsed="false">
      <c r="B21" s="45"/>
      <c r="C21" s="58" t="str">
        <f aca="false">VLOOKUP(28,TA,TI,FALSE())</f>
        <v>Projectnummer en projectnaam Interreg VIA Deutschland-Nederland projecten:</v>
      </c>
      <c r="D21" s="58"/>
      <c r="E21" s="58"/>
      <c r="G21" s="45"/>
      <c r="AK21" s="124"/>
    </row>
    <row r="22" s="64" customFormat="true" ht="30.75" hidden="false" customHeight="true" outlineLevel="0" collapsed="false">
      <c r="B22" s="128" t="n">
        <v>1</v>
      </c>
      <c r="C22" s="129" t="n">
        <f aca="false">IF(+Overzicht!C27="","",+Overzicht!C27)</f>
        <v>32010</v>
      </c>
      <c r="E22" s="220" t="str">
        <f aca="false">IF(+Overzicht!E27="","",+Overzicht!E27)</f>
        <v>EKW</v>
      </c>
      <c r="G22" s="131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3"/>
      <c r="U22" s="133"/>
      <c r="V22" s="133"/>
      <c r="W22" s="133"/>
      <c r="X22" s="133"/>
      <c r="Y22" s="133"/>
      <c r="Z22" s="133"/>
      <c r="AA22" s="133"/>
      <c r="AB22" s="133"/>
      <c r="AC22" s="133"/>
      <c r="AD22" s="133"/>
      <c r="AE22" s="133"/>
      <c r="AF22" s="133"/>
      <c r="AG22" s="133"/>
      <c r="AH22" s="133"/>
      <c r="AI22" s="133"/>
      <c r="AJ22" s="133"/>
      <c r="AK22" s="134" t="n">
        <f aca="false">SUM(G22:AJ22)</f>
        <v>0</v>
      </c>
    </row>
    <row r="23" s="64" customFormat="true" ht="30.75" hidden="false" customHeight="true" outlineLevel="0" collapsed="false">
      <c r="B23" s="128" t="n">
        <v>2</v>
      </c>
      <c r="C23" s="129" t="str">
        <f aca="false">IF(+Overzicht!C28="","",+Overzicht!C28)</f>
        <v/>
      </c>
      <c r="E23" s="220" t="str">
        <f aca="false">IF(+Overzicht!E28="","",+Overzicht!E28)</f>
        <v/>
      </c>
      <c r="G23" s="131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3"/>
      <c r="U23" s="133"/>
      <c r="V23" s="133"/>
      <c r="W23" s="133"/>
      <c r="X23" s="133"/>
      <c r="Y23" s="133"/>
      <c r="Z23" s="133"/>
      <c r="AA23" s="133"/>
      <c r="AB23" s="133"/>
      <c r="AC23" s="133"/>
      <c r="AD23" s="133"/>
      <c r="AE23" s="133"/>
      <c r="AF23" s="133"/>
      <c r="AG23" s="133"/>
      <c r="AH23" s="133"/>
      <c r="AI23" s="133"/>
      <c r="AJ23" s="133"/>
      <c r="AK23" s="134" t="n">
        <f aca="false">SUM(G23:AJ23)</f>
        <v>0</v>
      </c>
    </row>
    <row r="24" s="64" customFormat="true" ht="30.75" hidden="false" customHeight="true" outlineLevel="0" collapsed="false">
      <c r="B24" s="128" t="n">
        <v>3</v>
      </c>
      <c r="C24" s="129" t="str">
        <f aca="false">IF(+Overzicht!C29="","",+Overzicht!C29)</f>
        <v/>
      </c>
      <c r="E24" s="220" t="str">
        <f aca="false">IF(+Overzicht!E29="","",+Overzicht!E29)</f>
        <v/>
      </c>
      <c r="G24" s="131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3"/>
      <c r="U24" s="133"/>
      <c r="V24" s="133"/>
      <c r="W24" s="133"/>
      <c r="X24" s="133"/>
      <c r="Y24" s="133"/>
      <c r="Z24" s="133"/>
      <c r="AA24" s="133"/>
      <c r="AB24" s="133"/>
      <c r="AC24" s="133"/>
      <c r="AD24" s="133"/>
      <c r="AE24" s="133"/>
      <c r="AF24" s="133"/>
      <c r="AG24" s="133"/>
      <c r="AH24" s="133"/>
      <c r="AI24" s="133"/>
      <c r="AJ24" s="133"/>
      <c r="AK24" s="134" t="n">
        <f aca="false">SUM(G24:AJ24)</f>
        <v>0</v>
      </c>
    </row>
    <row r="25" s="64" customFormat="true" ht="30.75" hidden="false" customHeight="true" outlineLevel="0" collapsed="false">
      <c r="B25" s="128" t="n">
        <v>4</v>
      </c>
      <c r="C25" s="129" t="str">
        <f aca="false">IF(+Overzicht!C30="","",+Overzicht!C30)</f>
        <v/>
      </c>
      <c r="E25" s="220" t="str">
        <f aca="false">IF(+Overzicht!E30="","",+Overzicht!E30)</f>
        <v/>
      </c>
      <c r="G25" s="131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F25" s="133"/>
      <c r="AG25" s="133"/>
      <c r="AH25" s="133"/>
      <c r="AI25" s="133"/>
      <c r="AJ25" s="133"/>
      <c r="AK25" s="134" t="n">
        <f aca="false">SUM(G25:AJ25)</f>
        <v>0</v>
      </c>
    </row>
    <row r="26" s="64" customFormat="true" ht="30.75" hidden="false" customHeight="true" outlineLevel="0" collapsed="false">
      <c r="B26" s="128" t="n">
        <v>5</v>
      </c>
      <c r="C26" s="129" t="str">
        <f aca="false">IF(+Overzicht!C31="","",+Overzicht!C31)</f>
        <v/>
      </c>
      <c r="E26" s="220" t="str">
        <f aca="false">IF(+Overzicht!E31="","",+Overzicht!E31)</f>
        <v/>
      </c>
      <c r="G26" s="131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3"/>
      <c r="U26" s="133"/>
      <c r="V26" s="133"/>
      <c r="W26" s="133"/>
      <c r="X26" s="133"/>
      <c r="Y26" s="133"/>
      <c r="Z26" s="133"/>
      <c r="AA26" s="133"/>
      <c r="AB26" s="133"/>
      <c r="AC26" s="133"/>
      <c r="AD26" s="133"/>
      <c r="AE26" s="133"/>
      <c r="AF26" s="133"/>
      <c r="AG26" s="133"/>
      <c r="AH26" s="133"/>
      <c r="AI26" s="133"/>
      <c r="AJ26" s="133"/>
      <c r="AK26" s="134" t="n">
        <f aca="false">SUM(G26:AJ26)</f>
        <v>0</v>
      </c>
    </row>
    <row r="27" s="162" customFormat="true" ht="17.4" hidden="false" customHeight="false" outlineLevel="0" collapsed="false">
      <c r="B27" s="163"/>
      <c r="C27" s="76" t="str">
        <f aca="false">VLOOKUP(29,TA,TI,FALSE())</f>
        <v>Totaal Interreg VI-A projecten:</v>
      </c>
      <c r="D27" s="77"/>
      <c r="E27" s="77"/>
      <c r="F27" s="77"/>
      <c r="G27" s="135" t="n">
        <f aca="false">SUM(G22:G26)</f>
        <v>0</v>
      </c>
      <c r="H27" s="136" t="n">
        <f aca="false">SUM(H22:H26)</f>
        <v>0</v>
      </c>
      <c r="I27" s="136" t="n">
        <f aca="false">SUM(I22:I26)</f>
        <v>0</v>
      </c>
      <c r="J27" s="136" t="n">
        <f aca="false">SUM(J22:J26)</f>
        <v>0</v>
      </c>
      <c r="K27" s="136" t="n">
        <f aca="false">SUM(K22:K26)</f>
        <v>0</v>
      </c>
      <c r="L27" s="136" t="n">
        <f aca="false">SUM(L22:L26)</f>
        <v>0</v>
      </c>
      <c r="M27" s="136" t="n">
        <f aca="false">SUM(M22:M26)</f>
        <v>0</v>
      </c>
      <c r="N27" s="136" t="n">
        <f aca="false">SUM(N22:N26)</f>
        <v>0</v>
      </c>
      <c r="O27" s="136" t="n">
        <f aca="false">SUM(O22:O26)</f>
        <v>0</v>
      </c>
      <c r="P27" s="136" t="n">
        <f aca="false">SUM(P22:P26)</f>
        <v>0</v>
      </c>
      <c r="Q27" s="136" t="n">
        <f aca="false">SUM(Q22:Q26)</f>
        <v>0</v>
      </c>
      <c r="R27" s="136" t="n">
        <f aca="false">SUM(R22:R26)</f>
        <v>0</v>
      </c>
      <c r="S27" s="136" t="n">
        <f aca="false">SUM(S22:S26)</f>
        <v>0</v>
      </c>
      <c r="T27" s="136" t="n">
        <f aca="false">SUM(T22:T26)</f>
        <v>0</v>
      </c>
      <c r="U27" s="136" t="n">
        <f aca="false">SUM(U22:U26)</f>
        <v>0</v>
      </c>
      <c r="V27" s="136" t="n">
        <f aca="false">SUM(V22:V26)</f>
        <v>0</v>
      </c>
      <c r="W27" s="136" t="n">
        <f aca="false">SUM(W22:W26)</f>
        <v>0</v>
      </c>
      <c r="X27" s="136" t="n">
        <f aca="false">SUM(X22:X26)</f>
        <v>0</v>
      </c>
      <c r="Y27" s="136" t="n">
        <f aca="false">SUM(Y22:Y26)</f>
        <v>0</v>
      </c>
      <c r="Z27" s="136" t="n">
        <f aca="false">SUM(Z22:Z26)</f>
        <v>0</v>
      </c>
      <c r="AA27" s="136" t="n">
        <f aca="false">SUM(AA22:AA26)</f>
        <v>0</v>
      </c>
      <c r="AB27" s="136" t="n">
        <f aca="false">SUM(AB22:AB26)</f>
        <v>0</v>
      </c>
      <c r="AC27" s="136" t="n">
        <f aca="false">SUM(AC22:AC26)</f>
        <v>0</v>
      </c>
      <c r="AD27" s="136" t="n">
        <f aca="false">SUM(AD22:AD26)</f>
        <v>0</v>
      </c>
      <c r="AE27" s="136" t="n">
        <f aca="false">SUM(AE22:AE26)</f>
        <v>0</v>
      </c>
      <c r="AF27" s="136" t="n">
        <f aca="false">SUM(AF22:AF26)</f>
        <v>0</v>
      </c>
      <c r="AG27" s="136" t="n">
        <f aca="false">SUM(AG22:AG26)</f>
        <v>0</v>
      </c>
      <c r="AH27" s="136" t="n">
        <f aca="false">SUM(AH22:AH26)</f>
        <v>0</v>
      </c>
      <c r="AI27" s="136" t="n">
        <f aca="false">SUM(AI22:AI26)</f>
        <v>0</v>
      </c>
      <c r="AJ27" s="136" t="n">
        <f aca="false">SUM(AJ22:AJ26)</f>
        <v>0</v>
      </c>
      <c r="AK27" s="137" t="n">
        <f aca="false">SUM(G27:AJ27)</f>
        <v>0</v>
      </c>
    </row>
    <row r="28" s="64" customFormat="true" ht="15" hidden="false" customHeight="false" outlineLevel="0" collapsed="false">
      <c r="B28" s="167"/>
      <c r="G28" s="138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  <c r="AA28" s="139"/>
      <c r="AB28" s="139"/>
      <c r="AC28" s="139"/>
      <c r="AD28" s="139"/>
      <c r="AE28" s="139"/>
      <c r="AF28" s="139"/>
      <c r="AG28" s="139"/>
      <c r="AH28" s="139"/>
      <c r="AI28" s="139"/>
      <c r="AJ28" s="139"/>
      <c r="AK28" s="134"/>
    </row>
    <row r="29" s="64" customFormat="true" ht="17.4" hidden="false" customHeight="false" outlineLevel="0" collapsed="false">
      <c r="B29" s="167"/>
      <c r="C29" s="77" t="str">
        <f aca="false">VLOOKUP(42,TA,TI,FALSE())</f>
        <v>Overige Interreg-projecten</v>
      </c>
      <c r="G29" s="140" t="n">
        <v>0</v>
      </c>
      <c r="H29" s="141" t="n">
        <v>0</v>
      </c>
      <c r="I29" s="141" t="n">
        <v>0</v>
      </c>
      <c r="J29" s="141" t="n">
        <v>0</v>
      </c>
      <c r="K29" s="141" t="n">
        <v>0</v>
      </c>
      <c r="L29" s="141" t="n">
        <v>0</v>
      </c>
      <c r="M29" s="141" t="n">
        <v>0</v>
      </c>
      <c r="N29" s="141" t="n">
        <v>0</v>
      </c>
      <c r="O29" s="141" t="n">
        <v>0</v>
      </c>
      <c r="P29" s="141" t="n">
        <v>0</v>
      </c>
      <c r="Q29" s="141" t="n">
        <v>0</v>
      </c>
      <c r="R29" s="141" t="n">
        <v>0</v>
      </c>
      <c r="S29" s="141" t="n">
        <v>0</v>
      </c>
      <c r="T29" s="141" t="n">
        <v>0</v>
      </c>
      <c r="U29" s="141" t="n">
        <v>0</v>
      </c>
      <c r="V29" s="141" t="n">
        <v>0</v>
      </c>
      <c r="W29" s="141" t="n">
        <v>0</v>
      </c>
      <c r="X29" s="141" t="n">
        <v>0</v>
      </c>
      <c r="Y29" s="141" t="n">
        <v>0</v>
      </c>
      <c r="Z29" s="141" t="n">
        <v>0</v>
      </c>
      <c r="AA29" s="141" t="n">
        <v>0</v>
      </c>
      <c r="AB29" s="141" t="n">
        <v>0</v>
      </c>
      <c r="AC29" s="141" t="n">
        <v>0</v>
      </c>
      <c r="AD29" s="141" t="n">
        <v>0</v>
      </c>
      <c r="AE29" s="141" t="n">
        <v>0</v>
      </c>
      <c r="AF29" s="141" t="n">
        <v>0</v>
      </c>
      <c r="AG29" s="141" t="n">
        <v>0</v>
      </c>
      <c r="AH29" s="141" t="n">
        <v>0</v>
      </c>
      <c r="AI29" s="141" t="n">
        <v>0</v>
      </c>
      <c r="AJ29" s="142" t="n">
        <v>0</v>
      </c>
      <c r="AK29" s="134" t="n">
        <f aca="false">SUM(G29:AJ29)</f>
        <v>0</v>
      </c>
    </row>
    <row r="30" s="64" customFormat="true" ht="15" hidden="false" customHeight="false" outlineLevel="0" collapsed="false">
      <c r="B30" s="167"/>
      <c r="G30" s="143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4"/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144"/>
      <c r="AK30" s="134"/>
    </row>
    <row r="31" s="64" customFormat="true" ht="17.4" hidden="false" customHeight="false" outlineLevel="0" collapsed="false">
      <c r="B31" s="167"/>
      <c r="C31" s="77" t="str">
        <f aca="false">VLOOKUP(30,TA,TI,FALSE())</f>
        <v>Overige gesubsidieerde projecten</v>
      </c>
      <c r="D31" s="77"/>
      <c r="E31" s="77"/>
      <c r="F31" s="77"/>
      <c r="G31" s="145" t="n">
        <v>0</v>
      </c>
      <c r="H31" s="142" t="n">
        <v>0</v>
      </c>
      <c r="I31" s="142" t="n">
        <v>0</v>
      </c>
      <c r="J31" s="142" t="n">
        <v>0</v>
      </c>
      <c r="K31" s="142" t="n">
        <v>0</v>
      </c>
      <c r="L31" s="142" t="n">
        <v>0</v>
      </c>
      <c r="M31" s="142" t="n">
        <v>0</v>
      </c>
      <c r="N31" s="142" t="n">
        <v>0</v>
      </c>
      <c r="O31" s="142" t="n">
        <v>0</v>
      </c>
      <c r="P31" s="142" t="n">
        <v>0</v>
      </c>
      <c r="Q31" s="142" t="n">
        <v>0</v>
      </c>
      <c r="R31" s="142" t="n">
        <v>0</v>
      </c>
      <c r="S31" s="142" t="n">
        <v>0</v>
      </c>
      <c r="T31" s="142" t="n">
        <v>0</v>
      </c>
      <c r="U31" s="142" t="n">
        <v>0</v>
      </c>
      <c r="V31" s="142" t="n">
        <v>0</v>
      </c>
      <c r="W31" s="142" t="n">
        <v>0</v>
      </c>
      <c r="X31" s="142" t="n">
        <v>0</v>
      </c>
      <c r="Y31" s="142" t="n">
        <v>0</v>
      </c>
      <c r="Z31" s="142" t="n">
        <v>0</v>
      </c>
      <c r="AA31" s="142" t="n">
        <v>0</v>
      </c>
      <c r="AB31" s="142" t="n">
        <v>0</v>
      </c>
      <c r="AC31" s="142" t="n">
        <v>0</v>
      </c>
      <c r="AD31" s="142" t="n">
        <v>0</v>
      </c>
      <c r="AE31" s="142" t="n">
        <v>0</v>
      </c>
      <c r="AF31" s="142" t="n">
        <v>0</v>
      </c>
      <c r="AG31" s="142" t="n">
        <v>0</v>
      </c>
      <c r="AH31" s="142" t="n">
        <v>0</v>
      </c>
      <c r="AI31" s="142" t="n">
        <v>0</v>
      </c>
      <c r="AJ31" s="142" t="n">
        <v>0</v>
      </c>
      <c r="AK31" s="134" t="n">
        <f aca="false">SUM(G31:AJ31)</f>
        <v>0</v>
      </c>
    </row>
    <row r="32" s="64" customFormat="true" ht="15" hidden="false" customHeight="false" outlineLevel="0" collapsed="false">
      <c r="B32" s="167"/>
      <c r="G32" s="143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4"/>
      <c r="Y32" s="144"/>
      <c r="Z32" s="144"/>
      <c r="AA32" s="144"/>
      <c r="AB32" s="144"/>
      <c r="AC32" s="144"/>
      <c r="AD32" s="144"/>
      <c r="AE32" s="144"/>
      <c r="AF32" s="144"/>
      <c r="AG32" s="144"/>
      <c r="AH32" s="144"/>
      <c r="AI32" s="144"/>
      <c r="AJ32" s="144"/>
      <c r="AK32" s="134"/>
    </row>
    <row r="33" s="64" customFormat="true" ht="17.4" hidden="false" customHeight="false" outlineLevel="0" collapsed="false">
      <c r="B33" s="167"/>
      <c r="C33" s="77" t="str">
        <f aca="false">VLOOKUP(31,TA,TI,FALSE())</f>
        <v>Overige werkzaamheden</v>
      </c>
      <c r="D33" s="77"/>
      <c r="E33" s="77"/>
      <c r="F33" s="77"/>
      <c r="G33" s="145" t="n">
        <v>0</v>
      </c>
      <c r="H33" s="142" t="n">
        <v>0</v>
      </c>
      <c r="I33" s="142" t="n">
        <v>0</v>
      </c>
      <c r="J33" s="142" t="n">
        <v>0</v>
      </c>
      <c r="K33" s="142" t="n">
        <v>0</v>
      </c>
      <c r="L33" s="142" t="n">
        <v>0</v>
      </c>
      <c r="M33" s="142" t="n">
        <v>0</v>
      </c>
      <c r="N33" s="142" t="n">
        <v>0</v>
      </c>
      <c r="O33" s="142" t="n">
        <v>0</v>
      </c>
      <c r="P33" s="142" t="n">
        <v>0</v>
      </c>
      <c r="Q33" s="142" t="n">
        <v>0</v>
      </c>
      <c r="R33" s="142" t="n">
        <v>0</v>
      </c>
      <c r="S33" s="142" t="n">
        <v>0</v>
      </c>
      <c r="T33" s="142" t="n">
        <v>0</v>
      </c>
      <c r="U33" s="142" t="n">
        <v>0</v>
      </c>
      <c r="V33" s="142" t="n">
        <v>0</v>
      </c>
      <c r="W33" s="142" t="n">
        <v>0</v>
      </c>
      <c r="X33" s="142" t="n">
        <v>0</v>
      </c>
      <c r="Y33" s="142" t="n">
        <v>0</v>
      </c>
      <c r="Z33" s="142" t="n">
        <v>0</v>
      </c>
      <c r="AA33" s="142" t="n">
        <v>0</v>
      </c>
      <c r="AB33" s="142" t="n">
        <v>0</v>
      </c>
      <c r="AC33" s="142" t="n">
        <v>0</v>
      </c>
      <c r="AD33" s="142" t="n">
        <v>0</v>
      </c>
      <c r="AE33" s="142" t="n">
        <v>0</v>
      </c>
      <c r="AF33" s="142" t="n">
        <v>0</v>
      </c>
      <c r="AG33" s="142" t="n">
        <v>0</v>
      </c>
      <c r="AH33" s="142" t="n">
        <v>0</v>
      </c>
      <c r="AI33" s="142" t="n">
        <v>0</v>
      </c>
      <c r="AJ33" s="142" t="n">
        <v>0</v>
      </c>
      <c r="AK33" s="134" t="n">
        <f aca="false">SUM(G33:AJ33)</f>
        <v>0</v>
      </c>
    </row>
    <row r="34" s="64" customFormat="true" ht="15" hidden="false" customHeight="false" outlineLevel="0" collapsed="false">
      <c r="B34" s="167"/>
      <c r="G34" s="143"/>
      <c r="H34" s="144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44"/>
      <c r="V34" s="144"/>
      <c r="W34" s="144"/>
      <c r="X34" s="144"/>
      <c r="Y34" s="144"/>
      <c r="Z34" s="144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34"/>
    </row>
    <row r="35" s="64" customFormat="true" ht="17.4" hidden="false" customHeight="false" outlineLevel="0" collapsed="false">
      <c r="B35" s="176"/>
      <c r="C35" s="86" t="str">
        <f aca="false">VLOOKUP(8,TA,TI,FALSE())</f>
        <v>Totaal aantal uren</v>
      </c>
      <c r="D35" s="87"/>
      <c r="E35" s="87"/>
      <c r="F35" s="87"/>
      <c r="G35" s="146" t="n">
        <f aca="false">SUM(G27:G34)</f>
        <v>0</v>
      </c>
      <c r="H35" s="147" t="n">
        <f aca="false">SUM(H27:H34)</f>
        <v>0</v>
      </c>
      <c r="I35" s="147" t="n">
        <f aca="false">SUM(I27:I34)</f>
        <v>0</v>
      </c>
      <c r="J35" s="147" t="n">
        <f aca="false">SUM(J27:J34)</f>
        <v>0</v>
      </c>
      <c r="K35" s="147" t="n">
        <f aca="false">SUM(K27:K34)</f>
        <v>0</v>
      </c>
      <c r="L35" s="147" t="n">
        <f aca="false">SUM(L27:L34)</f>
        <v>0</v>
      </c>
      <c r="M35" s="147" t="n">
        <f aca="false">SUM(M27:M34)</f>
        <v>0</v>
      </c>
      <c r="N35" s="147" t="n">
        <f aca="false">SUM(N27:N34)</f>
        <v>0</v>
      </c>
      <c r="O35" s="147" t="n">
        <f aca="false">SUM(O27:O34)</f>
        <v>0</v>
      </c>
      <c r="P35" s="147" t="n">
        <f aca="false">SUM(P27:P34)</f>
        <v>0</v>
      </c>
      <c r="Q35" s="147" t="n">
        <f aca="false">SUM(Q27:Q34)</f>
        <v>0</v>
      </c>
      <c r="R35" s="147" t="n">
        <f aca="false">SUM(R27:R34)</f>
        <v>0</v>
      </c>
      <c r="S35" s="147" t="n">
        <f aca="false">SUM(S27:S34)</f>
        <v>0</v>
      </c>
      <c r="T35" s="147" t="n">
        <f aca="false">SUM(T27:T34)</f>
        <v>0</v>
      </c>
      <c r="U35" s="147" t="n">
        <f aca="false">SUM(U27:U34)</f>
        <v>0</v>
      </c>
      <c r="V35" s="147" t="n">
        <f aca="false">SUM(V27:V34)</f>
        <v>0</v>
      </c>
      <c r="W35" s="147" t="n">
        <f aca="false">SUM(W27:W34)</f>
        <v>0</v>
      </c>
      <c r="X35" s="147" t="n">
        <f aca="false">SUM(X27:X34)</f>
        <v>0</v>
      </c>
      <c r="Y35" s="147" t="n">
        <f aca="false">SUM(Y27:Y34)</f>
        <v>0</v>
      </c>
      <c r="Z35" s="147" t="n">
        <f aca="false">SUM(Z27:Z34)</f>
        <v>0</v>
      </c>
      <c r="AA35" s="147" t="n">
        <f aca="false">SUM(AA27:AA34)</f>
        <v>0</v>
      </c>
      <c r="AB35" s="147" t="n">
        <f aca="false">SUM(AB27:AB34)</f>
        <v>0</v>
      </c>
      <c r="AC35" s="147" t="n">
        <f aca="false">SUM(AC27:AC34)</f>
        <v>0</v>
      </c>
      <c r="AD35" s="147" t="n">
        <f aca="false">SUM(AD27:AD34)</f>
        <v>0</v>
      </c>
      <c r="AE35" s="147" t="n">
        <f aca="false">SUM(AE27:AE34)</f>
        <v>0</v>
      </c>
      <c r="AF35" s="147" t="n">
        <f aca="false">SUM(AF27:AF34)</f>
        <v>0</v>
      </c>
      <c r="AG35" s="147" t="n">
        <f aca="false">SUM(AG27:AG34)</f>
        <v>0</v>
      </c>
      <c r="AH35" s="147" t="n">
        <f aca="false">SUM(AH27:AH34)</f>
        <v>0</v>
      </c>
      <c r="AI35" s="147" t="n">
        <f aca="false">SUM(AI27:AI34)</f>
        <v>0</v>
      </c>
      <c r="AJ35" s="147" t="n">
        <f aca="false">SUM(AJ27:AJ34)</f>
        <v>0</v>
      </c>
      <c r="AK35" s="148" t="n">
        <f aca="false">SUM(G35:AJ35)</f>
        <v>0</v>
      </c>
    </row>
    <row r="38" customFormat="false" ht="18" hidden="false" customHeight="true" outlineLevel="0" collapsed="false">
      <c r="B38" s="149" t="str">
        <f aca="false">VLOOKUP(27,TA,TI,FALSE())</f>
        <v>Wij verklaren de gegevens juist en volledig te hebben ingevuld. De verrichte projectarbeidsuren waren in het kader van een efficiënte en doelmatige projectuitvoering vereist.</v>
      </c>
      <c r="C38" s="149"/>
      <c r="D38" s="149"/>
      <c r="E38" s="149"/>
      <c r="F38" s="149"/>
      <c r="G38" s="149"/>
      <c r="H38" s="149"/>
      <c r="I38" s="149"/>
      <c r="J38" s="149"/>
      <c r="K38" s="149"/>
      <c r="L38" s="149"/>
      <c r="M38" s="149"/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  <c r="AD38" s="149"/>
      <c r="AE38" s="149"/>
      <c r="AF38" s="149"/>
      <c r="AG38" s="149"/>
      <c r="AH38" s="149"/>
      <c r="AI38" s="149"/>
      <c r="AJ38" s="149"/>
      <c r="AK38" s="149"/>
      <c r="AL38" s="191"/>
    </row>
    <row r="39" customFormat="false" ht="14.25" hidden="false" customHeight="true" outlineLevel="0" collapsed="false">
      <c r="B39" s="149"/>
      <c r="C39" s="149"/>
      <c r="D39" s="149"/>
      <c r="E39" s="149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49"/>
      <c r="AD39" s="149"/>
      <c r="AE39" s="149"/>
      <c r="AF39" s="149"/>
      <c r="AG39" s="149"/>
      <c r="AH39" s="149"/>
      <c r="AI39" s="149"/>
      <c r="AJ39" s="149"/>
      <c r="AK39" s="149"/>
      <c r="AL39" s="191"/>
    </row>
    <row r="47" customFormat="false" ht="13.8" hidden="false" customHeight="false" outlineLevel="0" collapsed="false">
      <c r="B47" s="60"/>
      <c r="C47" s="60"/>
      <c r="D47" s="60"/>
      <c r="E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</row>
    <row r="49" s="77" customFormat="true" ht="21.6" hidden="false" customHeight="true" outlineLevel="0" collapsed="false">
      <c r="B49" s="150" t="str">
        <f aca="false">VLOOKUP(24,TA,TI,FALSE())</f>
        <v>Plaats, datum</v>
      </c>
      <c r="C49" s="150"/>
      <c r="D49" s="150"/>
      <c r="E49" s="150"/>
      <c r="F49" s="63"/>
      <c r="K49" s="150" t="str">
        <f aca="false">VLOOKUP(25,TA,TI,FALSE())</f>
        <v>Handtekening medewerker</v>
      </c>
      <c r="L49" s="150"/>
      <c r="M49" s="150"/>
      <c r="N49" s="150"/>
      <c r="O49" s="150"/>
      <c r="P49" s="150"/>
      <c r="Q49" s="150"/>
      <c r="R49" s="150"/>
      <c r="S49" s="150"/>
      <c r="T49" s="150"/>
      <c r="U49" s="150"/>
      <c r="V49" s="150"/>
      <c r="AA49" s="150" t="str">
        <f aca="false">VLOOKUP(26,TA,TI,FALSE())</f>
        <v>Handtekening leidinggevende</v>
      </c>
      <c r="AB49" s="150"/>
      <c r="AC49" s="150"/>
      <c r="AD49" s="150"/>
      <c r="AE49" s="150"/>
      <c r="AF49" s="150"/>
      <c r="AG49" s="150"/>
      <c r="AH49" s="150"/>
      <c r="AI49" s="150"/>
      <c r="AJ49" s="150"/>
      <c r="AK49" s="150"/>
    </row>
    <row r="51" customFormat="false" ht="13.8" hidden="false" customHeight="false" outlineLevel="0" collapsed="false">
      <c r="B51" s="151" t="str">
        <f aca="false">+Jun!B51</f>
        <v>Elke verandering aan dit bestand maakt de urenstaten ongeldig en kan leiden tot afkeuring daarvan.</v>
      </c>
      <c r="C51" s="151"/>
      <c r="D51" s="151"/>
      <c r="E51" s="151"/>
      <c r="F51" s="151"/>
      <c r="G51" s="151"/>
      <c r="H51" s="151"/>
      <c r="I51" s="151"/>
      <c r="J51" s="151"/>
      <c r="K51" s="151"/>
      <c r="L51" s="151"/>
      <c r="M51" s="151"/>
      <c r="N51" s="151"/>
      <c r="O51" s="151"/>
      <c r="P51" s="151"/>
      <c r="Q51" s="151"/>
      <c r="R51" s="151"/>
      <c r="S51" s="151"/>
      <c r="T51" s="151"/>
      <c r="U51" s="151"/>
      <c r="V51" s="151"/>
      <c r="W51" s="151"/>
      <c r="X51" s="151"/>
      <c r="Y51" s="151"/>
      <c r="Z51" s="151"/>
      <c r="AA51" s="151"/>
      <c r="AB51" s="151"/>
      <c r="AC51" s="151"/>
      <c r="AD51" s="151"/>
      <c r="AE51" s="151"/>
      <c r="AF51" s="151"/>
      <c r="AG51" s="151"/>
      <c r="AH51" s="151"/>
      <c r="AI51" s="151"/>
      <c r="AJ51" s="151"/>
      <c r="AK51" s="151"/>
      <c r="AL51" s="151"/>
    </row>
  </sheetData>
  <sheetProtection algorithmName="SHA-512" hashValue="VbUInDuCGPlyMhGWCxVIOs6D6vkSf6NKpbTaOdyb0E2wzUvNh8WoSQ1MmuEK6iyVRyEqSVhPqpqNImmnW65wqg==" saltValue="EZ/M2oq3EudQsJXs3hNadQ==" spinCount="100000" sheet="true" objects="true" scenarios="true" selectLockedCells="true"/>
  <mergeCells count="28">
    <mergeCell ref="G1:AK1"/>
    <mergeCell ref="G2:AK2"/>
    <mergeCell ref="V3:W3"/>
    <mergeCell ref="G4:H4"/>
    <mergeCell ref="L4:N4"/>
    <mergeCell ref="X4:Y4"/>
    <mergeCell ref="Z4:AA4"/>
    <mergeCell ref="G6:AA6"/>
    <mergeCell ref="G8:AA8"/>
    <mergeCell ref="B10:E10"/>
    <mergeCell ref="G10:AA10"/>
    <mergeCell ref="B12:C12"/>
    <mergeCell ref="G12:AA12"/>
    <mergeCell ref="AD12:AJ13"/>
    <mergeCell ref="B13:C13"/>
    <mergeCell ref="G13:AA13"/>
    <mergeCell ref="B14:C14"/>
    <mergeCell ref="G14:AA14"/>
    <mergeCell ref="B15:C15"/>
    <mergeCell ref="G15:AA15"/>
    <mergeCell ref="B16:C16"/>
    <mergeCell ref="G16:AA16"/>
    <mergeCell ref="C21:E21"/>
    <mergeCell ref="B38:AK39"/>
    <mergeCell ref="B49:E49"/>
    <mergeCell ref="K49:V49"/>
    <mergeCell ref="AA49:AK49"/>
    <mergeCell ref="B51:AL51"/>
  </mergeCells>
  <conditionalFormatting sqref="G18:G35">
    <cfRule type="expression" priority="2" aboveAverage="0" equalAverage="0" bottom="0" percent="0" rank="0" text="" dxfId="244">
      <formula>+$G$20=1</formula>
    </cfRule>
  </conditionalFormatting>
  <conditionalFormatting sqref="H18:H35">
    <cfRule type="expression" priority="3" aboveAverage="0" equalAverage="0" bottom="0" percent="0" rank="0" text="" dxfId="245">
      <formula>+$H$20=1</formula>
    </cfRule>
  </conditionalFormatting>
  <conditionalFormatting sqref="I18:I35">
    <cfRule type="expression" priority="4" aboveAverage="0" equalAverage="0" bottom="0" percent="0" rank="0" text="" dxfId="246">
      <formula>+$I$20=1</formula>
    </cfRule>
  </conditionalFormatting>
  <conditionalFormatting sqref="J18:J35">
    <cfRule type="expression" priority="5" aboveAverage="0" equalAverage="0" bottom="0" percent="0" rank="0" text="" dxfId="247">
      <formula>+$J$20=1</formula>
    </cfRule>
  </conditionalFormatting>
  <conditionalFormatting sqref="K18:K35">
    <cfRule type="expression" priority="6" aboveAverage="0" equalAverage="0" bottom="0" percent="0" rank="0" text="" dxfId="248">
      <formula>+$K$20=1</formula>
    </cfRule>
  </conditionalFormatting>
  <conditionalFormatting sqref="L18:L35">
    <cfRule type="expression" priority="7" aboveAverage="0" equalAverage="0" bottom="0" percent="0" rank="0" text="" dxfId="249">
      <formula>+$L$20=1</formula>
    </cfRule>
  </conditionalFormatting>
  <conditionalFormatting sqref="M18:M35">
    <cfRule type="expression" priority="8" aboveAverage="0" equalAverage="0" bottom="0" percent="0" rank="0" text="" dxfId="250">
      <formula>+$M$20=1</formula>
    </cfRule>
  </conditionalFormatting>
  <conditionalFormatting sqref="N18:N35">
    <cfRule type="expression" priority="9" aboveAverage="0" equalAverage="0" bottom="0" percent="0" rank="0" text="" dxfId="251">
      <formula>+$N$20=1</formula>
    </cfRule>
  </conditionalFormatting>
  <conditionalFormatting sqref="O18:O35">
    <cfRule type="expression" priority="10" aboveAverage="0" equalAverage="0" bottom="0" percent="0" rank="0" text="" dxfId="252">
      <formula>+$O$20=1</formula>
    </cfRule>
  </conditionalFormatting>
  <conditionalFormatting sqref="P18:P35">
    <cfRule type="expression" priority="11" aboveAverage="0" equalAverage="0" bottom="0" percent="0" rank="0" text="" dxfId="253">
      <formula>+$P$20=1</formula>
    </cfRule>
  </conditionalFormatting>
  <conditionalFormatting sqref="Q18:Q35">
    <cfRule type="expression" priority="12" aboveAverage="0" equalAverage="0" bottom="0" percent="0" rank="0" text="" dxfId="254">
      <formula>+$Q$20=1</formula>
    </cfRule>
  </conditionalFormatting>
  <conditionalFormatting sqref="R18:R35">
    <cfRule type="expression" priority="13" aboveAverage="0" equalAverage="0" bottom="0" percent="0" rank="0" text="" dxfId="255">
      <formula>+$R$20=1</formula>
    </cfRule>
  </conditionalFormatting>
  <conditionalFormatting sqref="S18:S35">
    <cfRule type="expression" priority="14" aboveAverage="0" equalAverage="0" bottom="0" percent="0" rank="0" text="" dxfId="256">
      <formula>+$S$20=1</formula>
    </cfRule>
  </conditionalFormatting>
  <conditionalFormatting sqref="T18:T35">
    <cfRule type="expression" priority="15" aboveAverage="0" equalAverage="0" bottom="0" percent="0" rank="0" text="" dxfId="257">
      <formula>+$T$20=1</formula>
    </cfRule>
  </conditionalFormatting>
  <conditionalFormatting sqref="U18:U35">
    <cfRule type="expression" priority="16" aboveAverage="0" equalAverage="0" bottom="0" percent="0" rank="0" text="" dxfId="258">
      <formula>+$U$20=1</formula>
    </cfRule>
  </conditionalFormatting>
  <conditionalFormatting sqref="V18:V35">
    <cfRule type="expression" priority="17" aboveAverage="0" equalAverage="0" bottom="0" percent="0" rank="0" text="" dxfId="259">
      <formula>+$V$20=1</formula>
    </cfRule>
  </conditionalFormatting>
  <conditionalFormatting sqref="W18:W35">
    <cfRule type="expression" priority="18" aboveAverage="0" equalAverage="0" bottom="0" percent="0" rank="0" text="" dxfId="260">
      <formula>+$W$20=1</formula>
    </cfRule>
  </conditionalFormatting>
  <conditionalFormatting sqref="X18:X35">
    <cfRule type="expression" priority="19" aboveAverage="0" equalAverage="0" bottom="0" percent="0" rank="0" text="" dxfId="261">
      <formula>+$X$20=1</formula>
    </cfRule>
  </conditionalFormatting>
  <conditionalFormatting sqref="Y18:Y35">
    <cfRule type="expression" priority="20" aboveAverage="0" equalAverage="0" bottom="0" percent="0" rank="0" text="" dxfId="262">
      <formula>+$Y$20=1</formula>
    </cfRule>
  </conditionalFormatting>
  <conditionalFormatting sqref="Z18:Z35">
    <cfRule type="expression" priority="21" aboveAverage="0" equalAverage="0" bottom="0" percent="0" rank="0" text="" dxfId="263">
      <formula>+$Z$20=1</formula>
    </cfRule>
  </conditionalFormatting>
  <conditionalFormatting sqref="AA18:AA35">
    <cfRule type="expression" priority="22" aboveAverage="0" equalAverage="0" bottom="0" percent="0" rank="0" text="" dxfId="264">
      <formula>+$AA$20=1</formula>
    </cfRule>
  </conditionalFormatting>
  <conditionalFormatting sqref="AB18:AB35">
    <cfRule type="expression" priority="23" aboveAverage="0" equalAverage="0" bottom="0" percent="0" rank="0" text="" dxfId="265">
      <formula>+$AB$20=1</formula>
    </cfRule>
  </conditionalFormatting>
  <conditionalFormatting sqref="AC18:AC35">
    <cfRule type="expression" priority="24" aboveAverage="0" equalAverage="0" bottom="0" percent="0" rank="0" text="" dxfId="266">
      <formula>+$AC$20=1</formula>
    </cfRule>
  </conditionalFormatting>
  <conditionalFormatting sqref="AD18:AD35">
    <cfRule type="expression" priority="25" aboveAverage="0" equalAverage="0" bottom="0" percent="0" rank="0" text="" dxfId="267">
      <formula>+$AD$20=1</formula>
    </cfRule>
  </conditionalFormatting>
  <conditionalFormatting sqref="AE18:AE35">
    <cfRule type="expression" priority="26" aboveAverage="0" equalAverage="0" bottom="0" percent="0" rank="0" text="" dxfId="268">
      <formula>$AE$20=1</formula>
    </cfRule>
  </conditionalFormatting>
  <conditionalFormatting sqref="AF18:AF35">
    <cfRule type="expression" priority="27" aboveAverage="0" equalAverage="0" bottom="0" percent="0" rank="0" text="" dxfId="269">
      <formula>+$AF$20=1</formula>
    </cfRule>
  </conditionalFormatting>
  <conditionalFormatting sqref="AG18:AG35">
    <cfRule type="expression" priority="28" aboveAverage="0" equalAverage="0" bottom="0" percent="0" rank="0" text="" dxfId="270">
      <formula>+$AG$20=1</formula>
    </cfRule>
  </conditionalFormatting>
  <conditionalFormatting sqref="AH18:AH35">
    <cfRule type="expression" priority="29" aboveAverage="0" equalAverage="0" bottom="0" percent="0" rank="0" text="" dxfId="271">
      <formula>+$AH$20=1</formula>
    </cfRule>
  </conditionalFormatting>
  <conditionalFormatting sqref="AI18:AI35">
    <cfRule type="expression" priority="30" aboveAverage="0" equalAverage="0" bottom="0" percent="0" rank="0" text="" dxfId="272">
      <formula>+$AI$20=1</formula>
    </cfRule>
  </conditionalFormatting>
  <conditionalFormatting sqref="AJ18:AJ35">
    <cfRule type="expression" priority="31" aboveAverage="0" equalAverage="0" bottom="0" percent="0" rank="0" text="" dxfId="273">
      <formula>+$AJ$20=1</formula>
    </cfRule>
  </conditionalFormatting>
  <printOptions headings="false" gridLines="false" gridLinesSet="true" horizontalCentered="true" verticalCentered="true"/>
  <pageMargins left="0.236111111111111" right="0.196527777777778" top="0.747916666666667" bottom="0.31527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B1:AL51"/>
  <sheetViews>
    <sheetView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G22" activeCellId="0" sqref="G22"/>
    </sheetView>
  </sheetViews>
  <sheetFormatPr defaultColWidth="9.12109375" defaultRowHeight="13.8" zeroHeight="false" outlineLevelRow="0" outlineLevelCol="0"/>
  <cols>
    <col collapsed="false" customWidth="true" hidden="false" outlineLevel="0" max="1" min="1" style="2" width="4.44"/>
    <col collapsed="false" customWidth="true" hidden="false" outlineLevel="0" max="2" min="2" style="2" width="2.99"/>
    <col collapsed="false" customWidth="true" hidden="false" outlineLevel="0" max="3" min="3" style="2" width="8"/>
    <col collapsed="false" customWidth="true" hidden="false" outlineLevel="0" max="4" min="4" style="2" width="3.11"/>
    <col collapsed="false" customWidth="true" hidden="false" outlineLevel="0" max="5" min="5" style="2" width="41.67"/>
    <col collapsed="false" customWidth="true" hidden="false" outlineLevel="0" max="6" min="6" style="2" width="2.11"/>
    <col collapsed="false" customWidth="true" hidden="false" outlineLevel="0" max="37" min="7" style="2" width="7.56"/>
    <col collapsed="false" customWidth="true" hidden="false" outlineLevel="0" max="38" min="38" style="2" width="9.44"/>
    <col collapsed="false" customWidth="false" hidden="false" outlineLevel="0" max="1024" min="39" style="2" width="9.11"/>
  </cols>
  <sheetData>
    <row r="1" customFormat="false" ht="30" hidden="false" customHeight="true" outlineLevel="0" collapsed="false">
      <c r="G1" s="91" t="str">
        <f aca="false">VLOOKUP(22,TA,TI,FALSE())</f>
        <v>Maandoverzicht gewerkte uren</v>
      </c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</row>
    <row r="2" customFormat="false" ht="13.8" hidden="false" customHeight="false" outlineLevel="0" collapsed="false">
      <c r="G2" s="92" t="str">
        <f aca="false">VLOOKUP(23,TA,TI,FALSE())</f>
        <v>Voor een project binnen het Interreg VI A-programma Deutschland-Nederland</v>
      </c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</row>
    <row r="3" customFormat="false" ht="13.8" hidden="false" customHeight="false" outlineLevel="0" collapsed="false">
      <c r="V3" s="8"/>
      <c r="W3" s="8"/>
    </row>
    <row r="4" customFormat="false" ht="22.8" hidden="false" customHeight="false" outlineLevel="0" collapsed="false">
      <c r="B4" s="20" t="str">
        <f aca="false">VLOOKUP(1,TA,TI,FALSE())</f>
        <v>Jaar</v>
      </c>
      <c r="G4" s="154" t="n">
        <f aca="false">+Overzicht!G5</f>
        <v>2024</v>
      </c>
      <c r="H4" s="154"/>
      <c r="J4" s="20" t="str">
        <f aca="false">VLOOKUP(5,TA,TI,FALSE())</f>
        <v>Maand</v>
      </c>
      <c r="L4" s="154" t="str">
        <f aca="false">VLOOKUP(18,TA,+Sheet2!L1+2,FALSE())</f>
        <v>Oktober</v>
      </c>
      <c r="M4" s="154"/>
      <c r="N4" s="154"/>
      <c r="X4" s="94" t="s">
        <v>5</v>
      </c>
      <c r="Y4" s="94"/>
      <c r="Z4" s="95" t="n">
        <f aca="false">+Overzicht!P24</f>
        <v>1</v>
      </c>
      <c r="AA4" s="95"/>
    </row>
    <row r="5" customFormat="false" ht="17.4" hidden="false" customHeight="false" outlineLevel="0" collapsed="false">
      <c r="B5" s="20"/>
    </row>
    <row r="6" customFormat="false" ht="21" hidden="false" customHeight="false" outlineLevel="0" collapsed="false">
      <c r="B6" s="96" t="str">
        <f aca="false">VLOOKUP(2,TA,TI,FALSE())</f>
        <v>Voor- en achternaam projectmedewerker</v>
      </c>
      <c r="D6" s="97"/>
      <c r="E6" s="97"/>
      <c r="F6" s="97"/>
      <c r="G6" s="98" t="n">
        <f aca="false">+Overzicht!G7</f>
        <v>0</v>
      </c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</row>
    <row r="7" customFormat="false" ht="17.4" hidden="false" customHeight="false" outlineLevel="0" collapsed="false">
      <c r="B7" s="99"/>
      <c r="D7" s="100"/>
      <c r="E7" s="100"/>
      <c r="F7" s="100"/>
    </row>
    <row r="8" customFormat="false" ht="21" hidden="false" customHeight="false" outlineLevel="0" collapsed="false">
      <c r="B8" s="20" t="str">
        <f aca="false">VLOOKUP(3,TA,TI,FALSE())</f>
        <v>Projectpartner waarvoor gewerkt is</v>
      </c>
      <c r="G8" s="98" t="n">
        <f aca="false">+Overzicht!G9</f>
        <v>0</v>
      </c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</row>
    <row r="9" customFormat="false" ht="17.4" hidden="false" customHeight="false" outlineLevel="0" collapsed="false">
      <c r="C9" s="20"/>
    </row>
    <row r="10" customFormat="false" ht="22.5" hidden="false" customHeight="true" outlineLevel="0" collapsed="false">
      <c r="B10" s="101" t="str">
        <f aca="false">VLOOKUP(47,TA,TI,FALSE())</f>
        <v>Projectnummer en -naam (Interreg DE-NL)</v>
      </c>
      <c r="C10" s="101"/>
      <c r="D10" s="101"/>
      <c r="E10" s="101"/>
      <c r="G10" s="102" t="str">
        <f aca="false">VLOOKUP(48,TA,TI,FALSE())</f>
        <v>Goedgekeurde functiegroep (FG) &amp; projectfunctie - InterDB</v>
      </c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</row>
    <row r="11" customFormat="false" ht="22.5" hidden="false" customHeight="true" outlineLevel="0" collapsed="false">
      <c r="B11" s="32"/>
      <c r="C11" s="32"/>
      <c r="D11" s="32"/>
      <c r="E11" s="32"/>
      <c r="G11" s="106"/>
      <c r="H11" s="106"/>
      <c r="I11" s="106"/>
      <c r="J11" s="106"/>
      <c r="K11" s="106"/>
      <c r="L11" s="106"/>
      <c r="M11" s="106"/>
      <c r="N11" s="106"/>
      <c r="O11" s="106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</row>
    <row r="12" customFormat="false" ht="22.5" hidden="false" customHeight="true" outlineLevel="0" collapsed="false">
      <c r="B12" s="109" t="n">
        <f aca="false">IF(+C22="","",+C22)</f>
        <v>32010</v>
      </c>
      <c r="C12" s="109"/>
      <c r="D12" s="32"/>
      <c r="E12" s="32" t="str">
        <f aca="false">IF(+E22="","",+E22)</f>
        <v>EKW</v>
      </c>
      <c r="G12" s="110" t="str">
        <f aca="false">IFERROR(CONCATENATE(IF(VLOOKUP(+B12,PRF,17,FALSE())="","",VLOOKUP(+B12,PRF,17,FALSE()))," - ",IF(VLOOKUP(+B12,PRF,5,FALSE())="","",VLOOKUP(+B12,PRF,5,FALSE()))),"")</f>
        <v>3 - Docent</v>
      </c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D12" s="112"/>
      <c r="AE12" s="112"/>
      <c r="AF12" s="112"/>
      <c r="AG12" s="112"/>
      <c r="AH12" s="112"/>
      <c r="AI12" s="112"/>
      <c r="AJ12" s="112"/>
    </row>
    <row r="13" customFormat="false" ht="22.5" hidden="false" customHeight="true" outlineLevel="0" collapsed="false">
      <c r="B13" s="109" t="str">
        <f aca="false">IF(+C23="","",+C23)</f>
        <v/>
      </c>
      <c r="C13" s="109"/>
      <c r="D13" s="32"/>
      <c r="E13" s="32" t="str">
        <f aca="false">IF(+E23="","",+E23)</f>
        <v/>
      </c>
      <c r="G13" s="110" t="str">
        <f aca="false">IFERROR(CONCATENATE(IF(VLOOKUP(+B13,PRF,17,FALSE())="","",VLOOKUP(+B13,PRF,17,FALSE()))," - ",IF(VLOOKUP(+B13,PRF,5,FALSE())="","",VLOOKUP(+B13,PRF,5,FALSE()))),"")</f>
        <v/>
      </c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D13" s="112"/>
      <c r="AE13" s="112"/>
      <c r="AF13" s="112"/>
      <c r="AG13" s="112"/>
      <c r="AH13" s="112"/>
      <c r="AI13" s="112"/>
      <c r="AJ13" s="112"/>
    </row>
    <row r="14" customFormat="false" ht="22.5" hidden="false" customHeight="true" outlineLevel="0" collapsed="false">
      <c r="B14" s="109" t="str">
        <f aca="false">IF(+C24="","",+C24)</f>
        <v/>
      </c>
      <c r="C14" s="109"/>
      <c r="D14" s="32"/>
      <c r="E14" s="32" t="str">
        <f aca="false">IF(+E24="","",+E24)</f>
        <v/>
      </c>
      <c r="G14" s="110" t="str">
        <f aca="false">IFERROR(CONCATENATE(IF(VLOOKUP(+B14,PRF,17,FALSE())="","",VLOOKUP(+B14,PRF,17,FALSE()))," - ",IF(VLOOKUP(+B14,PRF,5,FALSE())="","",VLOOKUP(+B14,PRF,5,FALSE()))),"")</f>
        <v/>
      </c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</row>
    <row r="15" customFormat="false" ht="22.5" hidden="false" customHeight="true" outlineLevel="0" collapsed="false">
      <c r="B15" s="109" t="str">
        <f aca="false">IF(+C25="","",+C25)</f>
        <v/>
      </c>
      <c r="C15" s="109"/>
      <c r="D15" s="32"/>
      <c r="E15" s="32" t="str">
        <f aca="false">IF(+E25="","",+E25)</f>
        <v/>
      </c>
      <c r="G15" s="110" t="str">
        <f aca="false">IFERROR(CONCATENATE(IF(VLOOKUP(+B15,PRF,17,FALSE())="","",VLOOKUP(+B15,PRF,17,FALSE()))," - ",IF(VLOOKUP(+B15,PRF,5,FALSE())="","",VLOOKUP(+B15,PRF,5,FALSE()))),"")</f>
        <v/>
      </c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</row>
    <row r="16" customFormat="false" ht="22.5" hidden="false" customHeight="true" outlineLevel="0" collapsed="false">
      <c r="B16" s="109" t="str">
        <f aca="false">IF(+C26="","",+C26)</f>
        <v/>
      </c>
      <c r="C16" s="109"/>
      <c r="D16" s="32"/>
      <c r="E16" s="32" t="str">
        <f aca="false">IF(+E26="","",+E26)</f>
        <v/>
      </c>
      <c r="G16" s="110" t="str">
        <f aca="false">IFERROR(CONCATENATE(IF(VLOOKUP(+B16,PRF,17,FALSE())="","",VLOOKUP(+B16,PRF,17,FALSE()))," - ",IF(VLOOKUP(+B16,PRF,5,FALSE())="","",VLOOKUP(+B16,PRF,5,FALSE()))),"")</f>
        <v/>
      </c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</row>
    <row r="17" s="37" customFormat="true" ht="13.8" hidden="false" customHeight="false" outlineLevel="0" collapsed="false">
      <c r="G17" s="38" t="n">
        <f aca="false">+Sept!AJ17+1</f>
        <v>45566</v>
      </c>
      <c r="H17" s="38" t="n">
        <f aca="false">+G17+1</f>
        <v>45567</v>
      </c>
      <c r="I17" s="38" t="n">
        <f aca="false">+H17+1</f>
        <v>45568</v>
      </c>
      <c r="J17" s="38" t="n">
        <f aca="false">+I17+1</f>
        <v>45569</v>
      </c>
      <c r="K17" s="38" t="n">
        <f aca="false">+J17+1</f>
        <v>45570</v>
      </c>
      <c r="L17" s="38" t="n">
        <f aca="false">+K17+1</f>
        <v>45571</v>
      </c>
      <c r="M17" s="38" t="n">
        <f aca="false">+L17+1</f>
        <v>45572</v>
      </c>
      <c r="N17" s="38" t="n">
        <f aca="false">+M17+1</f>
        <v>45573</v>
      </c>
      <c r="O17" s="38" t="n">
        <f aca="false">+N17+1</f>
        <v>45574</v>
      </c>
      <c r="P17" s="38" t="n">
        <f aca="false">+O17+1</f>
        <v>45575</v>
      </c>
      <c r="Q17" s="38" t="n">
        <f aca="false">+P17+1</f>
        <v>45576</v>
      </c>
      <c r="R17" s="38" t="n">
        <f aca="false">+Q17+1</f>
        <v>45577</v>
      </c>
      <c r="S17" s="38" t="n">
        <f aca="false">+R17+1</f>
        <v>45578</v>
      </c>
      <c r="T17" s="38" t="n">
        <f aca="false">+S17+1</f>
        <v>45579</v>
      </c>
      <c r="U17" s="38" t="n">
        <f aca="false">+T17+1</f>
        <v>45580</v>
      </c>
      <c r="V17" s="38" t="n">
        <f aca="false">+U17+1</f>
        <v>45581</v>
      </c>
      <c r="W17" s="38" t="n">
        <f aca="false">+V17+1</f>
        <v>45582</v>
      </c>
      <c r="X17" s="38" t="n">
        <f aca="false">+W17+1</f>
        <v>45583</v>
      </c>
      <c r="Y17" s="38" t="n">
        <f aca="false">+X17+1</f>
        <v>45584</v>
      </c>
      <c r="Z17" s="38" t="n">
        <f aca="false">+Y17+1</f>
        <v>45585</v>
      </c>
      <c r="AA17" s="38" t="n">
        <f aca="false">+Z17+1</f>
        <v>45586</v>
      </c>
      <c r="AB17" s="38" t="n">
        <f aca="false">+AA17+1</f>
        <v>45587</v>
      </c>
      <c r="AC17" s="38" t="n">
        <f aca="false">+AB17+1</f>
        <v>45588</v>
      </c>
      <c r="AD17" s="38" t="n">
        <f aca="false">+AC17+1</f>
        <v>45589</v>
      </c>
      <c r="AE17" s="38" t="n">
        <f aca="false">+AD17+1</f>
        <v>45590</v>
      </c>
      <c r="AF17" s="38" t="n">
        <f aca="false">+AE17+1</f>
        <v>45591</v>
      </c>
      <c r="AG17" s="38" t="n">
        <f aca="false">+AF17+1</f>
        <v>45592</v>
      </c>
      <c r="AH17" s="38" t="n">
        <f aca="false">+AG17+1</f>
        <v>45593</v>
      </c>
      <c r="AI17" s="38" t="n">
        <f aca="false">+AH17+1</f>
        <v>45594</v>
      </c>
      <c r="AJ17" s="38" t="n">
        <f aca="false">+AI17+1</f>
        <v>45595</v>
      </c>
      <c r="AK17" s="38" t="n">
        <f aca="false">+AJ17+1</f>
        <v>45596</v>
      </c>
    </row>
    <row r="18" customFormat="false" ht="15.6" hidden="false" customHeight="false" outlineLevel="0" collapsed="false">
      <c r="B18" s="40"/>
      <c r="C18" s="114"/>
      <c r="D18" s="115"/>
      <c r="E18" s="116" t="str">
        <f aca="false">CONCATENATE(VLOOKUP(37,TA,TI,FALSE()),": ")</f>
        <v>Dag: </v>
      </c>
      <c r="F18" s="116"/>
      <c r="G18" s="117" t="n">
        <v>1</v>
      </c>
      <c r="H18" s="118" t="n">
        <f aca="false">+G18+1</f>
        <v>2</v>
      </c>
      <c r="I18" s="118" t="n">
        <f aca="false">+H18+1</f>
        <v>3</v>
      </c>
      <c r="J18" s="118" t="n">
        <f aca="false">+I18+1</f>
        <v>4</v>
      </c>
      <c r="K18" s="118" t="n">
        <f aca="false">+J18+1</f>
        <v>5</v>
      </c>
      <c r="L18" s="118" t="n">
        <f aca="false">+K18+1</f>
        <v>6</v>
      </c>
      <c r="M18" s="118" t="n">
        <f aca="false">+L18+1</f>
        <v>7</v>
      </c>
      <c r="N18" s="118" t="n">
        <f aca="false">+M18+1</f>
        <v>8</v>
      </c>
      <c r="O18" s="118" t="n">
        <f aca="false">+N18+1</f>
        <v>9</v>
      </c>
      <c r="P18" s="118" t="n">
        <f aca="false">+O18+1</f>
        <v>10</v>
      </c>
      <c r="Q18" s="118" t="n">
        <f aca="false">+P18+1</f>
        <v>11</v>
      </c>
      <c r="R18" s="118" t="n">
        <f aca="false">+Q18+1</f>
        <v>12</v>
      </c>
      <c r="S18" s="118" t="n">
        <f aca="false">+R18+1</f>
        <v>13</v>
      </c>
      <c r="T18" s="118" t="n">
        <f aca="false">+S18+1</f>
        <v>14</v>
      </c>
      <c r="U18" s="118" t="n">
        <f aca="false">+T18+1</f>
        <v>15</v>
      </c>
      <c r="V18" s="118" t="n">
        <f aca="false">+U18+1</f>
        <v>16</v>
      </c>
      <c r="W18" s="118" t="n">
        <f aca="false">+V18+1</f>
        <v>17</v>
      </c>
      <c r="X18" s="118" t="n">
        <f aca="false">+W18+1</f>
        <v>18</v>
      </c>
      <c r="Y18" s="118" t="n">
        <f aca="false">+X18+1</f>
        <v>19</v>
      </c>
      <c r="Z18" s="118" t="n">
        <f aca="false">+Y18+1</f>
        <v>20</v>
      </c>
      <c r="AA18" s="118" t="n">
        <f aca="false">+Z18+1</f>
        <v>21</v>
      </c>
      <c r="AB18" s="118" t="n">
        <f aca="false">+AA18+1</f>
        <v>22</v>
      </c>
      <c r="AC18" s="118" t="n">
        <f aca="false">+AB18+1</f>
        <v>23</v>
      </c>
      <c r="AD18" s="118" t="n">
        <f aca="false">+AC18+1</f>
        <v>24</v>
      </c>
      <c r="AE18" s="118" t="n">
        <f aca="false">+AD18+1</f>
        <v>25</v>
      </c>
      <c r="AF18" s="118" t="n">
        <f aca="false">+AE18+1</f>
        <v>26</v>
      </c>
      <c r="AG18" s="118" t="n">
        <f aca="false">+AF18+1</f>
        <v>27</v>
      </c>
      <c r="AH18" s="118" t="n">
        <f aca="false">+AG18+1</f>
        <v>28</v>
      </c>
      <c r="AI18" s="118" t="n">
        <f aca="false">+AH18+1</f>
        <v>29</v>
      </c>
      <c r="AJ18" s="118" t="n">
        <f aca="false">+AI18+1</f>
        <v>30</v>
      </c>
      <c r="AK18" s="118" t="n">
        <f aca="false">+AJ18+1</f>
        <v>31</v>
      </c>
      <c r="AL18" s="119" t="str">
        <f aca="false">VLOOKUP(7,TA,TI,FALSE())</f>
        <v>Totaal</v>
      </c>
    </row>
    <row r="19" customFormat="false" ht="15.6" hidden="false" customHeight="false" outlineLevel="0" collapsed="false">
      <c r="B19" s="45"/>
      <c r="C19" s="120" t="str">
        <f aca="false">VLOOKUP(6,TA,TI,FALSE())</f>
        <v>Werkzaamheden:</v>
      </c>
      <c r="D19" s="121"/>
      <c r="E19" s="121"/>
      <c r="F19" s="121"/>
      <c r="G19" s="122" t="str">
        <f aca="false">IF(TI=2,IF(WEEKDAY(G17)=1,"Zo",IF(WEEKDAY(G17)=2,"Ma",IF(WEEKDAY(G17)=3,"Di",IF(WEEKDAY(G17)=4,"Wo",IF(WEEKDAY(G17)=5,"Do",IF(WEEKDAY(G17)=6,"Vr",IF(WEEKDAY(G17)=7,"Za"))))))),IF(WEEKDAY(G17)=1,"So",IF(WEEKDAY(G17)=2,"Mo",IF(WEEKDAY(G17)=3,"Di",IF(WEEKDAY(G17)=4,"Mi",IF(WEEKDAY(G17)=5,"Do",IF(WEEKDAY(G17)=6,"Fr",IF(WEEKDAY(G17)=7,"Sa"))))))))</f>
        <v>Di</v>
      </c>
      <c r="H19" s="123" t="str">
        <f aca="false">IF(TI=2,IF(WEEKDAY(H17)=1,"Zo",IF(WEEKDAY(H17)=2,"Ma",IF(WEEKDAY(H17)=3,"Di",IF(WEEKDAY(H17)=4,"Wo",IF(WEEKDAY(H17)=5,"Do",IF(WEEKDAY(H17)=6,"Vr",IF(WEEKDAY(H17)=7,"Za"))))))),IF(WEEKDAY(H17)=1,"So",IF(WEEKDAY(H17)=2,"Mo",IF(WEEKDAY(H17)=3,"Di",IF(WEEKDAY(H17)=4,"Mi",IF(WEEKDAY(H17)=5,"Do",IF(WEEKDAY(H17)=6,"Fr",IF(WEEKDAY(H17)=7,"Sa"))))))))</f>
        <v>Wo</v>
      </c>
      <c r="I19" s="123" t="str">
        <f aca="false">IF(TI=2,IF(WEEKDAY(I17)=1,"Zo",IF(WEEKDAY(I17)=2,"Ma",IF(WEEKDAY(I17)=3,"Di",IF(WEEKDAY(I17)=4,"Wo",IF(WEEKDAY(I17)=5,"Do",IF(WEEKDAY(I17)=6,"Vr",IF(WEEKDAY(I17)=7,"Za"))))))),IF(WEEKDAY(I17)=1,"So",IF(WEEKDAY(I17)=2,"Mo",IF(WEEKDAY(I17)=3,"Di",IF(WEEKDAY(I17)=4,"Mi",IF(WEEKDAY(I17)=5,"Do",IF(WEEKDAY(I17)=6,"Fr",IF(WEEKDAY(I17)=7,"Sa"))))))))</f>
        <v>Do</v>
      </c>
      <c r="J19" s="123" t="str">
        <f aca="false">IF(TI=2,IF(WEEKDAY(J17)=1,"Zo",IF(WEEKDAY(J17)=2,"Ma",IF(WEEKDAY(J17)=3,"Di",IF(WEEKDAY(J17)=4,"Wo",IF(WEEKDAY(J17)=5,"Do",IF(WEEKDAY(J17)=6,"Vr",IF(WEEKDAY(J17)=7,"Za"))))))),IF(WEEKDAY(J17)=1,"So",IF(WEEKDAY(J17)=2,"Mo",IF(WEEKDAY(J17)=3,"Di",IF(WEEKDAY(J17)=4,"Mi",IF(WEEKDAY(J17)=5,"Do",IF(WEEKDAY(J17)=6,"Fr",IF(WEEKDAY(J17)=7,"Sa"))))))))</f>
        <v>Vr</v>
      </c>
      <c r="K19" s="123" t="str">
        <f aca="false">IF(TI=2,IF(WEEKDAY(K17)=1,"Zo",IF(WEEKDAY(K17)=2,"Ma",IF(WEEKDAY(K17)=3,"Di",IF(WEEKDAY(K17)=4,"Wo",IF(WEEKDAY(K17)=5,"Do",IF(WEEKDAY(K17)=6,"Vr",IF(WEEKDAY(K17)=7,"Za"))))))),IF(WEEKDAY(K17)=1,"So",IF(WEEKDAY(K17)=2,"Mo",IF(WEEKDAY(K17)=3,"Di",IF(WEEKDAY(K17)=4,"Mi",IF(WEEKDAY(K17)=5,"Do",IF(WEEKDAY(K17)=6,"Fr",IF(WEEKDAY(K17)=7,"Sa"))))))))</f>
        <v>Za</v>
      </c>
      <c r="L19" s="123" t="str">
        <f aca="false">IF(TI=2,IF(WEEKDAY(L17)=1,"Zo",IF(WEEKDAY(L17)=2,"Ma",IF(WEEKDAY(L17)=3,"Di",IF(WEEKDAY(L17)=4,"Wo",IF(WEEKDAY(L17)=5,"Do",IF(WEEKDAY(L17)=6,"Vr",IF(WEEKDAY(L17)=7,"Za"))))))),IF(WEEKDAY(L17)=1,"So",IF(WEEKDAY(L17)=2,"Mo",IF(WEEKDAY(L17)=3,"Di",IF(WEEKDAY(L17)=4,"Mi",IF(WEEKDAY(L17)=5,"Do",IF(WEEKDAY(L17)=6,"Fr",IF(WEEKDAY(L17)=7,"Sa"))))))))</f>
        <v>Zo</v>
      </c>
      <c r="M19" s="123" t="str">
        <f aca="false">IF(TI=2,IF(WEEKDAY(M17)=1,"Zo",IF(WEEKDAY(M17)=2,"Ma",IF(WEEKDAY(M17)=3,"Di",IF(WEEKDAY(M17)=4,"Wo",IF(WEEKDAY(M17)=5,"Do",IF(WEEKDAY(M17)=6,"Vr",IF(WEEKDAY(M17)=7,"Za"))))))),IF(WEEKDAY(M17)=1,"So",IF(WEEKDAY(M17)=2,"Mo",IF(WEEKDAY(M17)=3,"Di",IF(WEEKDAY(M17)=4,"Mi",IF(WEEKDAY(M17)=5,"Do",IF(WEEKDAY(M17)=6,"Fr",IF(WEEKDAY(M17)=7,"Sa"))))))))</f>
        <v>Ma</v>
      </c>
      <c r="N19" s="123" t="str">
        <f aca="false">IF(TI=2,IF(WEEKDAY(N17)=1,"Zo",IF(WEEKDAY(N17)=2,"Ma",IF(WEEKDAY(N17)=3,"Di",IF(WEEKDAY(N17)=4,"Wo",IF(WEEKDAY(N17)=5,"Do",IF(WEEKDAY(N17)=6,"Vr",IF(WEEKDAY(N17)=7,"Za"))))))),IF(WEEKDAY(N17)=1,"So",IF(WEEKDAY(N17)=2,"Mo",IF(WEEKDAY(N17)=3,"Di",IF(WEEKDAY(N17)=4,"Mi",IF(WEEKDAY(N17)=5,"Do",IF(WEEKDAY(N17)=6,"Fr",IF(WEEKDAY(N17)=7,"Sa"))))))))</f>
        <v>Di</v>
      </c>
      <c r="O19" s="123" t="str">
        <f aca="false">IF(TI=2,IF(WEEKDAY(O17)=1,"Zo",IF(WEEKDAY(O17)=2,"Ma",IF(WEEKDAY(O17)=3,"Di",IF(WEEKDAY(O17)=4,"Wo",IF(WEEKDAY(O17)=5,"Do",IF(WEEKDAY(O17)=6,"Vr",IF(WEEKDAY(O17)=7,"Za"))))))),IF(WEEKDAY(O17)=1,"So",IF(WEEKDAY(O17)=2,"Mo",IF(WEEKDAY(O17)=3,"Di",IF(WEEKDAY(O17)=4,"Mi",IF(WEEKDAY(O17)=5,"Do",IF(WEEKDAY(O17)=6,"Fr",IF(WEEKDAY(O17)=7,"Sa"))))))))</f>
        <v>Wo</v>
      </c>
      <c r="P19" s="123" t="str">
        <f aca="false">IF(TI=2,IF(WEEKDAY(P17)=1,"Zo",IF(WEEKDAY(P17)=2,"Ma",IF(WEEKDAY(P17)=3,"Di",IF(WEEKDAY(P17)=4,"Wo",IF(WEEKDAY(P17)=5,"Do",IF(WEEKDAY(P17)=6,"Vr",IF(WEEKDAY(P17)=7,"Za"))))))),IF(WEEKDAY(P17)=1,"So",IF(WEEKDAY(P17)=2,"Mo",IF(WEEKDAY(P17)=3,"Di",IF(WEEKDAY(P17)=4,"Mi",IF(WEEKDAY(P17)=5,"Do",IF(WEEKDAY(P17)=6,"Fr",IF(WEEKDAY(P17)=7,"Sa"))))))))</f>
        <v>Do</v>
      </c>
      <c r="Q19" s="123" t="str">
        <f aca="false">IF(TI=2,IF(WEEKDAY(Q17)=1,"Zo",IF(WEEKDAY(Q17)=2,"Ma",IF(WEEKDAY(Q17)=3,"Di",IF(WEEKDAY(Q17)=4,"Wo",IF(WEEKDAY(Q17)=5,"Do",IF(WEEKDAY(Q17)=6,"Vr",IF(WEEKDAY(Q17)=7,"Za"))))))),IF(WEEKDAY(Q17)=1,"So",IF(WEEKDAY(Q17)=2,"Mo",IF(WEEKDAY(Q17)=3,"Di",IF(WEEKDAY(Q17)=4,"Mi",IF(WEEKDAY(Q17)=5,"Do",IF(WEEKDAY(Q17)=6,"Fr",IF(WEEKDAY(Q17)=7,"Sa"))))))))</f>
        <v>Vr</v>
      </c>
      <c r="R19" s="123" t="str">
        <f aca="false">IF(TI=2,IF(WEEKDAY(R17)=1,"Zo",IF(WEEKDAY(R17)=2,"Ma",IF(WEEKDAY(R17)=3,"Di",IF(WEEKDAY(R17)=4,"Wo",IF(WEEKDAY(R17)=5,"Do",IF(WEEKDAY(R17)=6,"Vr",IF(WEEKDAY(R17)=7,"Za"))))))),IF(WEEKDAY(R17)=1,"So",IF(WEEKDAY(R17)=2,"Mo",IF(WEEKDAY(R17)=3,"Di",IF(WEEKDAY(R17)=4,"Mi",IF(WEEKDAY(R17)=5,"Do",IF(WEEKDAY(R17)=6,"Fr",IF(WEEKDAY(R17)=7,"Sa"))))))))</f>
        <v>Za</v>
      </c>
      <c r="S19" s="123" t="str">
        <f aca="false">IF(TI=2,IF(WEEKDAY(S17)=1,"Zo",IF(WEEKDAY(S17)=2,"Ma",IF(WEEKDAY(S17)=3,"Di",IF(WEEKDAY(S17)=4,"Wo",IF(WEEKDAY(S17)=5,"Do",IF(WEEKDAY(S17)=6,"Vr",IF(WEEKDAY(S17)=7,"Za"))))))),IF(WEEKDAY(S17)=1,"So",IF(WEEKDAY(S17)=2,"Mo",IF(WEEKDAY(S17)=3,"Di",IF(WEEKDAY(S17)=4,"Mi",IF(WEEKDAY(S17)=5,"Do",IF(WEEKDAY(S17)=6,"Fr",IF(WEEKDAY(S17)=7,"Sa"))))))))</f>
        <v>Zo</v>
      </c>
      <c r="T19" s="123" t="str">
        <f aca="false">IF(TI=2,IF(WEEKDAY(T17)=1,"Zo",IF(WEEKDAY(T17)=2,"Ma",IF(WEEKDAY(T17)=3,"Di",IF(WEEKDAY(T17)=4,"Wo",IF(WEEKDAY(T17)=5,"Do",IF(WEEKDAY(T17)=6,"Vr",IF(WEEKDAY(T17)=7,"Za"))))))),IF(WEEKDAY(T17)=1,"So",IF(WEEKDAY(T17)=2,"Mo",IF(WEEKDAY(T17)=3,"Di",IF(WEEKDAY(T17)=4,"Mi",IF(WEEKDAY(T17)=5,"Do",IF(WEEKDAY(T17)=6,"Fr",IF(WEEKDAY(T17)=7,"Sa"))))))))</f>
        <v>Ma</v>
      </c>
      <c r="U19" s="123" t="str">
        <f aca="false">IF(TI=2,IF(WEEKDAY(U17)=1,"Zo",IF(WEEKDAY(U17)=2,"Ma",IF(WEEKDAY(U17)=3,"Di",IF(WEEKDAY(U17)=4,"Wo",IF(WEEKDAY(U17)=5,"Do",IF(WEEKDAY(U17)=6,"Vr",IF(WEEKDAY(U17)=7,"Za"))))))),IF(WEEKDAY(U17)=1,"So",IF(WEEKDAY(U17)=2,"Mo",IF(WEEKDAY(U17)=3,"Di",IF(WEEKDAY(U17)=4,"Mi",IF(WEEKDAY(U17)=5,"Do",IF(WEEKDAY(U17)=6,"Fr",IF(WEEKDAY(U17)=7,"Sa"))))))))</f>
        <v>Di</v>
      </c>
      <c r="V19" s="123" t="str">
        <f aca="false">IF(TI=2,IF(WEEKDAY(V17)=1,"Zo",IF(WEEKDAY(V17)=2,"Ma",IF(WEEKDAY(V17)=3,"Di",IF(WEEKDAY(V17)=4,"Wo",IF(WEEKDAY(V17)=5,"Do",IF(WEEKDAY(V17)=6,"Vr",IF(WEEKDAY(V17)=7,"Za"))))))),IF(WEEKDAY(V17)=1,"So",IF(WEEKDAY(V17)=2,"Mo",IF(WEEKDAY(V17)=3,"Di",IF(WEEKDAY(V17)=4,"Mi",IF(WEEKDAY(V17)=5,"Do",IF(WEEKDAY(V17)=6,"Fr",IF(WEEKDAY(V17)=7,"Sa"))))))))</f>
        <v>Wo</v>
      </c>
      <c r="W19" s="123" t="str">
        <f aca="false">IF(TI=2,IF(WEEKDAY(W17)=1,"Zo",IF(WEEKDAY(W17)=2,"Ma",IF(WEEKDAY(W17)=3,"Di",IF(WEEKDAY(W17)=4,"Wo",IF(WEEKDAY(W17)=5,"Do",IF(WEEKDAY(W17)=6,"Vr",IF(WEEKDAY(W17)=7,"Za"))))))),IF(WEEKDAY(W17)=1,"So",IF(WEEKDAY(W17)=2,"Mo",IF(WEEKDAY(W17)=3,"Di",IF(WEEKDAY(W17)=4,"Mi",IF(WEEKDAY(W17)=5,"Do",IF(WEEKDAY(W17)=6,"Fr",IF(WEEKDAY(W17)=7,"Sa"))))))))</f>
        <v>Do</v>
      </c>
      <c r="X19" s="123" t="str">
        <f aca="false">IF(TI=2,IF(WEEKDAY(X17)=1,"Zo",IF(WEEKDAY(X17)=2,"Ma",IF(WEEKDAY(X17)=3,"Di",IF(WEEKDAY(X17)=4,"Wo",IF(WEEKDAY(X17)=5,"Do",IF(WEEKDAY(X17)=6,"Vr",IF(WEEKDAY(X17)=7,"Za"))))))),IF(WEEKDAY(X17)=1,"So",IF(WEEKDAY(X17)=2,"Mo",IF(WEEKDAY(X17)=3,"Di",IF(WEEKDAY(X17)=4,"Mi",IF(WEEKDAY(X17)=5,"Do",IF(WEEKDAY(X17)=6,"Fr",IF(WEEKDAY(X17)=7,"Sa"))))))))</f>
        <v>Vr</v>
      </c>
      <c r="Y19" s="123" t="str">
        <f aca="false">IF(TI=2,IF(WEEKDAY(Y17)=1,"Zo",IF(WEEKDAY(Y17)=2,"Ma",IF(WEEKDAY(Y17)=3,"Di",IF(WEEKDAY(Y17)=4,"Wo",IF(WEEKDAY(Y17)=5,"Do",IF(WEEKDAY(Y17)=6,"Vr",IF(WEEKDAY(Y17)=7,"Za"))))))),IF(WEEKDAY(Y17)=1,"So",IF(WEEKDAY(Y17)=2,"Mo",IF(WEEKDAY(Y17)=3,"Di",IF(WEEKDAY(Y17)=4,"Mi",IF(WEEKDAY(Y17)=5,"Do",IF(WEEKDAY(Y17)=6,"Fr",IF(WEEKDAY(Y17)=7,"Sa"))))))))</f>
        <v>Za</v>
      </c>
      <c r="Z19" s="123" t="str">
        <f aca="false">IF(TI=2,IF(WEEKDAY(Z17)=1,"Zo",IF(WEEKDAY(Z17)=2,"Ma",IF(WEEKDAY(Z17)=3,"Di",IF(WEEKDAY(Z17)=4,"Wo",IF(WEEKDAY(Z17)=5,"Do",IF(WEEKDAY(Z17)=6,"Vr",IF(WEEKDAY(Z17)=7,"Za"))))))),IF(WEEKDAY(Z17)=1,"So",IF(WEEKDAY(Z17)=2,"Mo",IF(WEEKDAY(Z17)=3,"Di",IF(WEEKDAY(Z17)=4,"Mi",IF(WEEKDAY(Z17)=5,"Do",IF(WEEKDAY(Z17)=6,"Fr",IF(WEEKDAY(Z17)=7,"Sa"))))))))</f>
        <v>Zo</v>
      </c>
      <c r="AA19" s="123" t="str">
        <f aca="false">IF(TI=2,IF(WEEKDAY(AA17)=1,"Zo",IF(WEEKDAY(AA17)=2,"Ma",IF(WEEKDAY(AA17)=3,"Di",IF(WEEKDAY(AA17)=4,"Wo",IF(WEEKDAY(AA17)=5,"Do",IF(WEEKDAY(AA17)=6,"Vr",IF(WEEKDAY(AA17)=7,"Za"))))))),IF(WEEKDAY(AA17)=1,"So",IF(WEEKDAY(AA17)=2,"Mo",IF(WEEKDAY(AA17)=3,"Di",IF(WEEKDAY(AA17)=4,"Mi",IF(WEEKDAY(AA17)=5,"Do",IF(WEEKDAY(AA17)=6,"Fr",IF(WEEKDAY(AA17)=7,"Sa"))))))))</f>
        <v>Ma</v>
      </c>
      <c r="AB19" s="123" t="str">
        <f aca="false">IF(TI=2,IF(WEEKDAY(AB17)=1,"Zo",IF(WEEKDAY(AB17)=2,"Ma",IF(WEEKDAY(AB17)=3,"Di",IF(WEEKDAY(AB17)=4,"Wo",IF(WEEKDAY(AB17)=5,"Do",IF(WEEKDAY(AB17)=6,"Vr",IF(WEEKDAY(AB17)=7,"Za"))))))),IF(WEEKDAY(AB17)=1,"So",IF(WEEKDAY(AB17)=2,"Mo",IF(WEEKDAY(AB17)=3,"Di",IF(WEEKDAY(AB17)=4,"Mi",IF(WEEKDAY(AB17)=5,"Do",IF(WEEKDAY(AB17)=6,"Fr",IF(WEEKDAY(AB17)=7,"Sa"))))))))</f>
        <v>Di</v>
      </c>
      <c r="AC19" s="123" t="str">
        <f aca="false">IF(TI=2,IF(WEEKDAY(AC17)=1,"Zo",IF(WEEKDAY(AC17)=2,"Ma",IF(WEEKDAY(AC17)=3,"Di",IF(WEEKDAY(AC17)=4,"Wo",IF(WEEKDAY(AC17)=5,"Do",IF(WEEKDAY(AC17)=6,"Vr",IF(WEEKDAY(AC17)=7,"Za"))))))),IF(WEEKDAY(AC17)=1,"So",IF(WEEKDAY(AC17)=2,"Mo",IF(WEEKDAY(AC17)=3,"Di",IF(WEEKDAY(AC17)=4,"Mi",IF(WEEKDAY(AC17)=5,"Do",IF(WEEKDAY(AC17)=6,"Fr",IF(WEEKDAY(AC17)=7,"Sa"))))))))</f>
        <v>Wo</v>
      </c>
      <c r="AD19" s="123" t="str">
        <f aca="false">IF(TI=2,IF(WEEKDAY(AD17)=1,"Zo",IF(WEEKDAY(AD17)=2,"Ma",IF(WEEKDAY(AD17)=3,"Di",IF(WEEKDAY(AD17)=4,"Wo",IF(WEEKDAY(AD17)=5,"Do",IF(WEEKDAY(AD17)=6,"Vr",IF(WEEKDAY(AD17)=7,"Za"))))))),IF(WEEKDAY(AD17)=1,"So",IF(WEEKDAY(AD17)=2,"Mo",IF(WEEKDAY(AD17)=3,"Di",IF(WEEKDAY(AD17)=4,"Mi",IF(WEEKDAY(AD17)=5,"Do",IF(WEEKDAY(AD17)=6,"Fr",IF(WEEKDAY(AD17)=7,"Sa"))))))))</f>
        <v>Do</v>
      </c>
      <c r="AE19" s="123" t="str">
        <f aca="false">IF(TI=2,IF(WEEKDAY(AE17)=1,"Zo",IF(WEEKDAY(AE17)=2,"Ma",IF(WEEKDAY(AE17)=3,"Di",IF(WEEKDAY(AE17)=4,"Wo",IF(WEEKDAY(AE17)=5,"Do",IF(WEEKDAY(AE17)=6,"Vr",IF(WEEKDAY(AE17)=7,"Za"))))))),IF(WEEKDAY(AE17)=1,"So",IF(WEEKDAY(AE17)=2,"Mo",IF(WEEKDAY(AE17)=3,"Di",IF(WEEKDAY(AE17)=4,"Mi",IF(WEEKDAY(AE17)=5,"Do",IF(WEEKDAY(AE17)=6,"Fr",IF(WEEKDAY(AE17)=7,"Sa"))))))))</f>
        <v>Vr</v>
      </c>
      <c r="AF19" s="123" t="str">
        <f aca="false">IF(TI=2,IF(WEEKDAY(AF17)=1,"Zo",IF(WEEKDAY(AF17)=2,"Ma",IF(WEEKDAY(AF17)=3,"Di",IF(WEEKDAY(AF17)=4,"Wo",IF(WEEKDAY(AF17)=5,"Do",IF(WEEKDAY(AF17)=6,"Vr",IF(WEEKDAY(AF17)=7,"Za"))))))),IF(WEEKDAY(AF17)=1,"So",IF(WEEKDAY(AF17)=2,"Mo",IF(WEEKDAY(AF17)=3,"Di",IF(WEEKDAY(AF17)=4,"Mi",IF(WEEKDAY(AF17)=5,"Do",IF(WEEKDAY(AF17)=6,"Fr",IF(WEEKDAY(AF17)=7,"Sa"))))))))</f>
        <v>Za</v>
      </c>
      <c r="AG19" s="123" t="str">
        <f aca="false">IF(TI=2,IF(WEEKDAY(AG17)=1,"Zo",IF(WEEKDAY(AG17)=2,"Ma",IF(WEEKDAY(AG17)=3,"Di",IF(WEEKDAY(AG17)=4,"Wo",IF(WEEKDAY(AG17)=5,"Do",IF(WEEKDAY(AG17)=6,"Vr",IF(WEEKDAY(AG17)=7,"Za"))))))),IF(WEEKDAY(AG17)=1,"So",IF(WEEKDAY(AG17)=2,"Mo",IF(WEEKDAY(AG17)=3,"Di",IF(WEEKDAY(AG17)=4,"Mi",IF(WEEKDAY(AG17)=5,"Do",IF(WEEKDAY(AG17)=6,"Fr",IF(WEEKDAY(AG17)=7,"Sa"))))))))</f>
        <v>Zo</v>
      </c>
      <c r="AH19" s="123" t="str">
        <f aca="false">IF(TI=2,IF(WEEKDAY(AH17)=1,"Zo",IF(WEEKDAY(AH17)=2,"Ma",IF(WEEKDAY(AH17)=3,"Di",IF(WEEKDAY(AH17)=4,"Wo",IF(WEEKDAY(AH17)=5,"Do",IF(WEEKDAY(AH17)=6,"Vr",IF(WEEKDAY(AH17)=7,"Za"))))))),IF(WEEKDAY(AH17)=1,"So",IF(WEEKDAY(AH17)=2,"Mo",IF(WEEKDAY(AH17)=3,"Di",IF(WEEKDAY(AH17)=4,"Mi",IF(WEEKDAY(AH17)=5,"Do",IF(WEEKDAY(AH17)=6,"Fr",IF(WEEKDAY(AH17)=7,"Sa"))))))))</f>
        <v>Ma</v>
      </c>
      <c r="AI19" s="123" t="str">
        <f aca="false">IF(TI=2,IF(WEEKDAY(AI17)=1,"Zo",IF(WEEKDAY(AI17)=2,"Ma",IF(WEEKDAY(AI17)=3,"Di",IF(WEEKDAY(AI17)=4,"Wo",IF(WEEKDAY(AI17)=5,"Do",IF(WEEKDAY(AI17)=6,"Vr",IF(WEEKDAY(AI17)=7,"Za"))))))),IF(WEEKDAY(AI17)=1,"So",IF(WEEKDAY(AI17)=2,"Mo",IF(WEEKDAY(AI17)=3,"Di",IF(WEEKDAY(AI17)=4,"Mi",IF(WEEKDAY(AI17)=5,"Do",IF(WEEKDAY(AI17)=6,"Fr",IF(WEEKDAY(AI17)=7,"Sa"))))))))</f>
        <v>Di</v>
      </c>
      <c r="AJ19" s="123" t="str">
        <f aca="false">IF(TI=2,IF(WEEKDAY(AJ17)=1,"Zo",IF(WEEKDAY(AJ17)=2,"Ma",IF(WEEKDAY(AJ17)=3,"Di",IF(WEEKDAY(AJ17)=4,"Wo",IF(WEEKDAY(AJ17)=5,"Do",IF(WEEKDAY(AJ17)=6,"Vr",IF(WEEKDAY(AJ17)=7,"Za"))))))),IF(WEEKDAY(AJ17)=1,"So",IF(WEEKDAY(AJ17)=2,"Mo",IF(WEEKDAY(AJ17)=3,"Di",IF(WEEKDAY(AJ17)=4,"Mi",IF(WEEKDAY(AJ17)=5,"Do",IF(WEEKDAY(AJ17)=6,"Fr",IF(WEEKDAY(AJ17)=7,"Sa"))))))))</f>
        <v>Wo</v>
      </c>
      <c r="AK19" s="123" t="str">
        <f aca="false">IF(TI=2,IF(WEEKDAY(AK17)=1,"Zo",IF(WEEKDAY(AK17)=2,"Ma",IF(WEEKDAY(AK17)=3,"Di",IF(WEEKDAY(AK17)=4,"Wo",IF(WEEKDAY(AK17)=5,"Do",IF(WEEKDAY(AK17)=6,"Vr",IF(WEEKDAY(AK17)=7,"Za"))))))),IF(WEEKDAY(AK17)=1,"So",IF(WEEKDAY(AK17)=2,"Mo",IF(WEEKDAY(AK17)=3,"Di",IF(WEEKDAY(AK17)=4,"Mi",IF(WEEKDAY(AK17)=5,"Do",IF(WEEKDAY(AK17)=6,"Fr",IF(WEEKDAY(AK17)=7,"Sa"))))))))</f>
        <v>Do</v>
      </c>
      <c r="AL19" s="124"/>
    </row>
    <row r="20" customFormat="false" ht="13.8" hidden="false" customHeight="false" outlineLevel="0" collapsed="false">
      <c r="B20" s="45"/>
      <c r="G20" s="125" t="n">
        <f aca="false">IF(OR(WEEKDAY(G17)=1,WEEKDAY(G17)=7),1,0)</f>
        <v>0</v>
      </c>
      <c r="H20" s="126" t="n">
        <f aca="false">IF(OR(WEEKDAY(H17)=1,WEEKDAY(H17)=7),1,0)</f>
        <v>0</v>
      </c>
      <c r="I20" s="126" t="n">
        <f aca="false">IF(OR(WEEKDAY(I17)=1,WEEKDAY(I17)=7),1,0)</f>
        <v>0</v>
      </c>
      <c r="J20" s="126" t="n">
        <f aca="false">IF(OR(WEEKDAY(J17)=1,WEEKDAY(J17)=7),1,0)</f>
        <v>0</v>
      </c>
      <c r="K20" s="126" t="n">
        <f aca="false">IF(OR(WEEKDAY(K17)=1,WEEKDAY(K17)=7),1,0)</f>
        <v>1</v>
      </c>
      <c r="L20" s="126" t="n">
        <f aca="false">IF(OR(WEEKDAY(L17)=1,WEEKDAY(L17)=7),1,0)</f>
        <v>1</v>
      </c>
      <c r="M20" s="126" t="n">
        <f aca="false">IF(OR(WEEKDAY(M17)=1,WEEKDAY(M17)=7),1,0)</f>
        <v>0</v>
      </c>
      <c r="N20" s="126" t="n">
        <f aca="false">IF(OR(WEEKDAY(N17)=1,WEEKDAY(N17)=7),1,0)</f>
        <v>0</v>
      </c>
      <c r="O20" s="126" t="n">
        <f aca="false">IF(OR(WEEKDAY(O17)=1,WEEKDAY(O17)=7),1,0)</f>
        <v>0</v>
      </c>
      <c r="P20" s="126" t="n">
        <f aca="false">IF(OR(WEEKDAY(P17)=1,WEEKDAY(P17)=7),1,0)</f>
        <v>0</v>
      </c>
      <c r="Q20" s="126" t="n">
        <f aca="false">IF(OR(WEEKDAY(Q17)=1,WEEKDAY(Q17)=7),1,0)</f>
        <v>0</v>
      </c>
      <c r="R20" s="126" t="n">
        <f aca="false">IF(OR(WEEKDAY(R17)=1,WEEKDAY(R17)=7),1,0)</f>
        <v>1</v>
      </c>
      <c r="S20" s="126" t="n">
        <f aca="false">IF(OR(WEEKDAY(S17)=1,WEEKDAY(S17)=7),1,0)</f>
        <v>1</v>
      </c>
      <c r="T20" s="126" t="n">
        <f aca="false">IF(OR(WEEKDAY(T17)=1,WEEKDAY(T17)=7),1,0)</f>
        <v>0</v>
      </c>
      <c r="U20" s="126" t="n">
        <f aca="false">IF(OR(WEEKDAY(U17)=1,WEEKDAY(U17)=7),1,0)</f>
        <v>0</v>
      </c>
      <c r="V20" s="126" t="n">
        <f aca="false">IF(OR(WEEKDAY(V17)=1,WEEKDAY(V17)=7),1,0)</f>
        <v>0</v>
      </c>
      <c r="W20" s="126" t="n">
        <f aca="false">IF(OR(WEEKDAY(W17)=1,WEEKDAY(W17)=7),1,0)</f>
        <v>0</v>
      </c>
      <c r="X20" s="126" t="n">
        <f aca="false">IF(OR(WEEKDAY(X17)=1,WEEKDAY(X17)=7),1,0)</f>
        <v>0</v>
      </c>
      <c r="Y20" s="126" t="n">
        <f aca="false">IF(OR(WEEKDAY(Y17)=1,WEEKDAY(Y17)=7),1,0)</f>
        <v>1</v>
      </c>
      <c r="Z20" s="126" t="n">
        <f aca="false">IF(OR(WEEKDAY(Z17)=1,WEEKDAY(Z17)=7),1,0)</f>
        <v>1</v>
      </c>
      <c r="AA20" s="126" t="n">
        <f aca="false">IF(OR(WEEKDAY(AA17)=1,WEEKDAY(AA17)=7),1,0)</f>
        <v>0</v>
      </c>
      <c r="AB20" s="126" t="n">
        <f aca="false">IF(OR(WEEKDAY(AB17)=1,WEEKDAY(AB17)=7),1,0)</f>
        <v>0</v>
      </c>
      <c r="AC20" s="126" t="n">
        <f aca="false">IF(OR(WEEKDAY(AC17)=1,WEEKDAY(AC17)=7),1,0)</f>
        <v>0</v>
      </c>
      <c r="AD20" s="126" t="n">
        <f aca="false">IF(OR(WEEKDAY(AD17)=1,WEEKDAY(AD17)=7),1,0)</f>
        <v>0</v>
      </c>
      <c r="AE20" s="126" t="n">
        <f aca="false">IF(OR(WEEKDAY(AE17)=1,WEEKDAY(AE17)=7),1,0)</f>
        <v>0</v>
      </c>
      <c r="AF20" s="126" t="n">
        <f aca="false">IF(OR(WEEKDAY(AF17)=1,WEEKDAY(AF17)=7),1,0)</f>
        <v>1</v>
      </c>
      <c r="AG20" s="126" t="n">
        <f aca="false">IF(OR(WEEKDAY(AG17)=1,WEEKDAY(AG17)=7),1,0)</f>
        <v>1</v>
      </c>
      <c r="AH20" s="126" t="n">
        <f aca="false">IF(OR(WEEKDAY(AH17)=1,WEEKDAY(AH17)=7),1,0)</f>
        <v>0</v>
      </c>
      <c r="AI20" s="126" t="n">
        <f aca="false">IF(OR(WEEKDAY(AI17)=1,WEEKDAY(AI17)=7),1,0)</f>
        <v>0</v>
      </c>
      <c r="AJ20" s="126" t="n">
        <f aca="false">IF(OR(WEEKDAY(AJ17)=1,WEEKDAY(AJ17)=7),1,0)</f>
        <v>0</v>
      </c>
      <c r="AK20" s="126" t="n">
        <f aca="false">IF(OR(WEEKDAY(AK17)=1,WEEKDAY(AK17)=7),1,0)</f>
        <v>0</v>
      </c>
      <c r="AL20" s="124"/>
    </row>
    <row r="21" customFormat="false" ht="38.25" hidden="false" customHeight="true" outlineLevel="0" collapsed="false">
      <c r="B21" s="45"/>
      <c r="C21" s="58" t="str">
        <f aca="false">VLOOKUP(28,TA,TI,FALSE())</f>
        <v>Projectnummer en projectnaam Interreg VIA Deutschland-Nederland projecten:</v>
      </c>
      <c r="D21" s="58"/>
      <c r="E21" s="58"/>
      <c r="G21" s="45"/>
      <c r="AL21" s="124"/>
    </row>
    <row r="22" s="64" customFormat="true" ht="30.75" hidden="false" customHeight="true" outlineLevel="0" collapsed="false">
      <c r="B22" s="128" t="n">
        <v>1</v>
      </c>
      <c r="C22" s="129" t="n">
        <f aca="false">IF(+Overzicht!C27="","",+Overzicht!C27)</f>
        <v>32010</v>
      </c>
      <c r="E22" s="220" t="str">
        <f aca="false">IF(+Overzicht!E27="","",+Overzicht!E27)</f>
        <v>EKW</v>
      </c>
      <c r="G22" s="131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3"/>
      <c r="U22" s="133"/>
      <c r="V22" s="133"/>
      <c r="W22" s="133"/>
      <c r="X22" s="133"/>
      <c r="Y22" s="133"/>
      <c r="Z22" s="133"/>
      <c r="AA22" s="133"/>
      <c r="AB22" s="133"/>
      <c r="AC22" s="133"/>
      <c r="AD22" s="133"/>
      <c r="AE22" s="133"/>
      <c r="AF22" s="133"/>
      <c r="AG22" s="133"/>
      <c r="AH22" s="133"/>
      <c r="AI22" s="133"/>
      <c r="AJ22" s="133"/>
      <c r="AK22" s="133"/>
      <c r="AL22" s="134" t="n">
        <f aca="false">SUM(G22:AK22)</f>
        <v>0</v>
      </c>
    </row>
    <row r="23" s="64" customFormat="true" ht="30.75" hidden="false" customHeight="true" outlineLevel="0" collapsed="false">
      <c r="B23" s="128" t="n">
        <v>2</v>
      </c>
      <c r="C23" s="129" t="str">
        <f aca="false">IF(+Overzicht!C28="","",+Overzicht!C28)</f>
        <v/>
      </c>
      <c r="E23" s="220" t="str">
        <f aca="false">IF(+Overzicht!E28="","",+Overzicht!E28)</f>
        <v/>
      </c>
      <c r="G23" s="131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3"/>
      <c r="U23" s="133"/>
      <c r="V23" s="133"/>
      <c r="W23" s="133"/>
      <c r="X23" s="133"/>
      <c r="Y23" s="133"/>
      <c r="Z23" s="133"/>
      <c r="AA23" s="133"/>
      <c r="AB23" s="133"/>
      <c r="AC23" s="133"/>
      <c r="AD23" s="133"/>
      <c r="AE23" s="133"/>
      <c r="AF23" s="133"/>
      <c r="AG23" s="133"/>
      <c r="AH23" s="133"/>
      <c r="AI23" s="133"/>
      <c r="AJ23" s="133"/>
      <c r="AK23" s="133"/>
      <c r="AL23" s="134" t="n">
        <f aca="false">SUM(G23:AK23)</f>
        <v>0</v>
      </c>
    </row>
    <row r="24" s="64" customFormat="true" ht="30.75" hidden="false" customHeight="true" outlineLevel="0" collapsed="false">
      <c r="B24" s="128" t="n">
        <v>3</v>
      </c>
      <c r="C24" s="129" t="str">
        <f aca="false">IF(+Overzicht!C29="","",+Overzicht!C29)</f>
        <v/>
      </c>
      <c r="E24" s="220" t="str">
        <f aca="false">IF(+Overzicht!E29="","",+Overzicht!E29)</f>
        <v/>
      </c>
      <c r="G24" s="131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3"/>
      <c r="U24" s="133"/>
      <c r="V24" s="133"/>
      <c r="W24" s="133"/>
      <c r="X24" s="133"/>
      <c r="Y24" s="133"/>
      <c r="Z24" s="133"/>
      <c r="AA24" s="133"/>
      <c r="AB24" s="133"/>
      <c r="AC24" s="133"/>
      <c r="AD24" s="133"/>
      <c r="AE24" s="133"/>
      <c r="AF24" s="133"/>
      <c r="AG24" s="133"/>
      <c r="AH24" s="133"/>
      <c r="AI24" s="133"/>
      <c r="AJ24" s="133"/>
      <c r="AK24" s="133"/>
      <c r="AL24" s="134" t="n">
        <f aca="false">SUM(G24:AK24)</f>
        <v>0</v>
      </c>
    </row>
    <row r="25" s="64" customFormat="true" ht="30.75" hidden="false" customHeight="true" outlineLevel="0" collapsed="false">
      <c r="B25" s="128" t="n">
        <v>4</v>
      </c>
      <c r="C25" s="129" t="str">
        <f aca="false">IF(+Overzicht!C30="","",+Overzicht!C30)</f>
        <v/>
      </c>
      <c r="E25" s="220" t="str">
        <f aca="false">IF(+Overzicht!E30="","",+Overzicht!E30)</f>
        <v/>
      </c>
      <c r="G25" s="131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F25" s="133"/>
      <c r="AG25" s="133"/>
      <c r="AH25" s="133"/>
      <c r="AI25" s="133"/>
      <c r="AJ25" s="133"/>
      <c r="AK25" s="133"/>
      <c r="AL25" s="134" t="n">
        <f aca="false">SUM(G25:AK25)</f>
        <v>0</v>
      </c>
    </row>
    <row r="26" s="64" customFormat="true" ht="30.75" hidden="false" customHeight="true" outlineLevel="0" collapsed="false">
      <c r="B26" s="128" t="n">
        <v>5</v>
      </c>
      <c r="C26" s="129" t="str">
        <f aca="false">IF(+Overzicht!C31="","",+Overzicht!C31)</f>
        <v/>
      </c>
      <c r="E26" s="220" t="str">
        <f aca="false">IF(+Overzicht!E31="","",+Overzicht!E31)</f>
        <v/>
      </c>
      <c r="G26" s="131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3"/>
      <c r="U26" s="133"/>
      <c r="V26" s="133"/>
      <c r="W26" s="133"/>
      <c r="X26" s="133"/>
      <c r="Y26" s="133"/>
      <c r="Z26" s="133"/>
      <c r="AA26" s="133"/>
      <c r="AB26" s="133"/>
      <c r="AC26" s="133"/>
      <c r="AD26" s="133"/>
      <c r="AE26" s="133"/>
      <c r="AF26" s="133"/>
      <c r="AG26" s="133"/>
      <c r="AH26" s="133"/>
      <c r="AI26" s="133"/>
      <c r="AJ26" s="133"/>
      <c r="AK26" s="133"/>
      <c r="AL26" s="134" t="n">
        <f aca="false">SUM(G26:AK26)</f>
        <v>0</v>
      </c>
    </row>
    <row r="27" s="162" customFormat="true" ht="17.4" hidden="false" customHeight="false" outlineLevel="0" collapsed="false">
      <c r="B27" s="163"/>
      <c r="C27" s="76" t="str">
        <f aca="false">VLOOKUP(29,TA,TI,FALSE())</f>
        <v>Totaal Interreg VI-A projecten:</v>
      </c>
      <c r="D27" s="77"/>
      <c r="E27" s="77"/>
      <c r="F27" s="77"/>
      <c r="G27" s="135" t="n">
        <f aca="false">SUM(G22:G26)</f>
        <v>0</v>
      </c>
      <c r="H27" s="136" t="n">
        <f aca="false">SUM(H22:H26)</f>
        <v>0</v>
      </c>
      <c r="I27" s="136" t="n">
        <f aca="false">SUM(I22:I26)</f>
        <v>0</v>
      </c>
      <c r="J27" s="136" t="n">
        <f aca="false">SUM(J22:J26)</f>
        <v>0</v>
      </c>
      <c r="K27" s="136" t="n">
        <f aca="false">SUM(K22:K26)</f>
        <v>0</v>
      </c>
      <c r="L27" s="136" t="n">
        <f aca="false">SUM(L22:L26)</f>
        <v>0</v>
      </c>
      <c r="M27" s="136" t="n">
        <f aca="false">SUM(M22:M26)</f>
        <v>0</v>
      </c>
      <c r="N27" s="136" t="n">
        <f aca="false">SUM(N22:N26)</f>
        <v>0</v>
      </c>
      <c r="O27" s="136" t="n">
        <f aca="false">SUM(O22:O26)</f>
        <v>0</v>
      </c>
      <c r="P27" s="136" t="n">
        <f aca="false">SUM(P22:P26)</f>
        <v>0</v>
      </c>
      <c r="Q27" s="136" t="n">
        <f aca="false">SUM(Q22:Q26)</f>
        <v>0</v>
      </c>
      <c r="R27" s="136" t="n">
        <f aca="false">SUM(R22:R26)</f>
        <v>0</v>
      </c>
      <c r="S27" s="136" t="n">
        <f aca="false">SUM(S22:S26)</f>
        <v>0</v>
      </c>
      <c r="T27" s="136" t="n">
        <f aca="false">SUM(T22:T26)</f>
        <v>0</v>
      </c>
      <c r="U27" s="136" t="n">
        <f aca="false">SUM(U22:U26)</f>
        <v>0</v>
      </c>
      <c r="V27" s="136" t="n">
        <f aca="false">SUM(V22:V26)</f>
        <v>0</v>
      </c>
      <c r="W27" s="136" t="n">
        <f aca="false">SUM(W22:W26)</f>
        <v>0</v>
      </c>
      <c r="X27" s="136" t="n">
        <f aca="false">SUM(X22:X26)</f>
        <v>0</v>
      </c>
      <c r="Y27" s="136" t="n">
        <f aca="false">SUM(Y22:Y26)</f>
        <v>0</v>
      </c>
      <c r="Z27" s="136" t="n">
        <f aca="false">SUM(Z22:Z26)</f>
        <v>0</v>
      </c>
      <c r="AA27" s="136" t="n">
        <f aca="false">SUM(AA22:AA26)</f>
        <v>0</v>
      </c>
      <c r="AB27" s="136" t="n">
        <f aca="false">SUM(AB22:AB26)</f>
        <v>0</v>
      </c>
      <c r="AC27" s="136" t="n">
        <f aca="false">SUM(AC22:AC26)</f>
        <v>0</v>
      </c>
      <c r="AD27" s="136" t="n">
        <f aca="false">SUM(AD22:AD26)</f>
        <v>0</v>
      </c>
      <c r="AE27" s="136" t="n">
        <f aca="false">SUM(AE22:AE26)</f>
        <v>0</v>
      </c>
      <c r="AF27" s="136" t="n">
        <f aca="false">SUM(AF22:AF26)</f>
        <v>0</v>
      </c>
      <c r="AG27" s="136" t="n">
        <f aca="false">SUM(AG22:AG26)</f>
        <v>0</v>
      </c>
      <c r="AH27" s="136" t="n">
        <f aca="false">SUM(AH22:AH26)</f>
        <v>0</v>
      </c>
      <c r="AI27" s="136" t="n">
        <f aca="false">SUM(AI22:AI26)</f>
        <v>0</v>
      </c>
      <c r="AJ27" s="136" t="n">
        <f aca="false">SUM(AJ22:AJ26)</f>
        <v>0</v>
      </c>
      <c r="AK27" s="136" t="n">
        <f aca="false">SUM(AK22:AK26)</f>
        <v>0</v>
      </c>
      <c r="AL27" s="137" t="n">
        <f aca="false">SUM(G27:AK27)</f>
        <v>0</v>
      </c>
    </row>
    <row r="28" s="64" customFormat="true" ht="15" hidden="false" customHeight="false" outlineLevel="0" collapsed="false">
      <c r="B28" s="167"/>
      <c r="G28" s="138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  <c r="AA28" s="139"/>
      <c r="AB28" s="139"/>
      <c r="AC28" s="139"/>
      <c r="AD28" s="139"/>
      <c r="AE28" s="139"/>
      <c r="AF28" s="139"/>
      <c r="AG28" s="139"/>
      <c r="AH28" s="139"/>
      <c r="AI28" s="139"/>
      <c r="AJ28" s="139"/>
      <c r="AK28" s="139"/>
      <c r="AL28" s="134"/>
    </row>
    <row r="29" s="64" customFormat="true" ht="17.4" hidden="false" customHeight="false" outlineLevel="0" collapsed="false">
      <c r="B29" s="167"/>
      <c r="C29" s="77" t="str">
        <f aca="false">VLOOKUP(42,TA,TI,FALSE())</f>
        <v>Overige Interreg-projecten</v>
      </c>
      <c r="G29" s="140" t="n">
        <v>0</v>
      </c>
      <c r="H29" s="141" t="n">
        <v>0</v>
      </c>
      <c r="I29" s="141" t="n">
        <v>0</v>
      </c>
      <c r="J29" s="141" t="n">
        <v>0</v>
      </c>
      <c r="K29" s="141" t="n">
        <v>0</v>
      </c>
      <c r="L29" s="141" t="n">
        <v>0</v>
      </c>
      <c r="M29" s="141" t="n">
        <v>0</v>
      </c>
      <c r="N29" s="141" t="n">
        <v>0</v>
      </c>
      <c r="O29" s="141" t="n">
        <v>0</v>
      </c>
      <c r="P29" s="141" t="n">
        <v>0</v>
      </c>
      <c r="Q29" s="141" t="n">
        <v>0</v>
      </c>
      <c r="R29" s="141" t="n">
        <v>0</v>
      </c>
      <c r="S29" s="141" t="n">
        <v>0</v>
      </c>
      <c r="T29" s="141" t="n">
        <v>0</v>
      </c>
      <c r="U29" s="141" t="n">
        <v>0</v>
      </c>
      <c r="V29" s="141" t="n">
        <v>0</v>
      </c>
      <c r="W29" s="141" t="n">
        <v>0</v>
      </c>
      <c r="X29" s="141" t="n">
        <v>0</v>
      </c>
      <c r="Y29" s="141" t="n">
        <v>0</v>
      </c>
      <c r="Z29" s="141" t="n">
        <v>0</v>
      </c>
      <c r="AA29" s="141" t="n">
        <v>0</v>
      </c>
      <c r="AB29" s="141" t="n">
        <v>0</v>
      </c>
      <c r="AC29" s="141" t="n">
        <v>0</v>
      </c>
      <c r="AD29" s="141" t="n">
        <v>0</v>
      </c>
      <c r="AE29" s="141" t="n">
        <v>0</v>
      </c>
      <c r="AF29" s="141" t="n">
        <v>0</v>
      </c>
      <c r="AG29" s="141" t="n">
        <v>0</v>
      </c>
      <c r="AH29" s="141" t="n">
        <v>0</v>
      </c>
      <c r="AI29" s="141" t="n">
        <v>0</v>
      </c>
      <c r="AJ29" s="142" t="n">
        <v>0</v>
      </c>
      <c r="AK29" s="142" t="n">
        <v>0</v>
      </c>
      <c r="AL29" s="134" t="n">
        <f aca="false">SUM(G29:AK29)</f>
        <v>0</v>
      </c>
    </row>
    <row r="30" s="64" customFormat="true" ht="15" hidden="false" customHeight="false" outlineLevel="0" collapsed="false">
      <c r="B30" s="167"/>
      <c r="G30" s="143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4"/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144"/>
      <c r="AK30" s="144"/>
      <c r="AL30" s="134"/>
    </row>
    <row r="31" s="64" customFormat="true" ht="17.4" hidden="false" customHeight="false" outlineLevel="0" collapsed="false">
      <c r="B31" s="167"/>
      <c r="C31" s="77" t="str">
        <f aca="false">VLOOKUP(30,TA,TI,FALSE())</f>
        <v>Overige gesubsidieerde projecten</v>
      </c>
      <c r="D31" s="77"/>
      <c r="E31" s="77"/>
      <c r="F31" s="77"/>
      <c r="G31" s="145" t="n">
        <v>0</v>
      </c>
      <c r="H31" s="142" t="n">
        <v>0</v>
      </c>
      <c r="I31" s="142" t="n">
        <v>0</v>
      </c>
      <c r="J31" s="142" t="n">
        <v>0</v>
      </c>
      <c r="K31" s="142" t="n">
        <v>0</v>
      </c>
      <c r="L31" s="142" t="n">
        <v>0</v>
      </c>
      <c r="M31" s="142" t="n">
        <v>0</v>
      </c>
      <c r="N31" s="142" t="n">
        <v>0</v>
      </c>
      <c r="O31" s="142" t="n">
        <v>0</v>
      </c>
      <c r="P31" s="142" t="n">
        <v>0</v>
      </c>
      <c r="Q31" s="142" t="n">
        <v>0</v>
      </c>
      <c r="R31" s="142" t="n">
        <v>0</v>
      </c>
      <c r="S31" s="142" t="n">
        <v>0</v>
      </c>
      <c r="T31" s="142" t="n">
        <v>0</v>
      </c>
      <c r="U31" s="142" t="n">
        <v>0</v>
      </c>
      <c r="V31" s="142" t="n">
        <v>0</v>
      </c>
      <c r="W31" s="142" t="n">
        <v>0</v>
      </c>
      <c r="X31" s="142" t="n">
        <v>0</v>
      </c>
      <c r="Y31" s="142" t="n">
        <v>0</v>
      </c>
      <c r="Z31" s="142" t="n">
        <v>0</v>
      </c>
      <c r="AA31" s="142" t="n">
        <v>0</v>
      </c>
      <c r="AB31" s="142" t="n">
        <v>0</v>
      </c>
      <c r="AC31" s="142" t="n">
        <v>0</v>
      </c>
      <c r="AD31" s="142" t="n">
        <v>0</v>
      </c>
      <c r="AE31" s="142" t="n">
        <v>0</v>
      </c>
      <c r="AF31" s="142" t="n">
        <v>0</v>
      </c>
      <c r="AG31" s="142" t="n">
        <v>0</v>
      </c>
      <c r="AH31" s="142" t="n">
        <v>0</v>
      </c>
      <c r="AI31" s="142" t="n">
        <v>0</v>
      </c>
      <c r="AJ31" s="142" t="n">
        <v>0</v>
      </c>
      <c r="AK31" s="142" t="n">
        <v>0</v>
      </c>
      <c r="AL31" s="134" t="n">
        <f aca="false">SUM(G31:AK31)</f>
        <v>0</v>
      </c>
    </row>
    <row r="32" s="64" customFormat="true" ht="15" hidden="false" customHeight="false" outlineLevel="0" collapsed="false">
      <c r="B32" s="167"/>
      <c r="G32" s="143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4"/>
      <c r="Y32" s="144"/>
      <c r="Z32" s="144"/>
      <c r="AA32" s="144"/>
      <c r="AB32" s="144"/>
      <c r="AC32" s="144"/>
      <c r="AD32" s="144"/>
      <c r="AE32" s="144"/>
      <c r="AF32" s="144"/>
      <c r="AG32" s="144"/>
      <c r="AH32" s="144"/>
      <c r="AI32" s="144"/>
      <c r="AJ32" s="144"/>
      <c r="AK32" s="144"/>
      <c r="AL32" s="134"/>
    </row>
    <row r="33" s="64" customFormat="true" ht="17.4" hidden="false" customHeight="false" outlineLevel="0" collapsed="false">
      <c r="B33" s="167"/>
      <c r="C33" s="77" t="str">
        <f aca="false">VLOOKUP(31,TA,TI,FALSE())</f>
        <v>Overige werkzaamheden</v>
      </c>
      <c r="D33" s="77"/>
      <c r="E33" s="77"/>
      <c r="F33" s="77"/>
      <c r="G33" s="145" t="n">
        <v>0</v>
      </c>
      <c r="H33" s="142" t="n">
        <v>0</v>
      </c>
      <c r="I33" s="142" t="n">
        <v>0</v>
      </c>
      <c r="J33" s="142" t="n">
        <v>0</v>
      </c>
      <c r="K33" s="142" t="n">
        <v>0</v>
      </c>
      <c r="L33" s="142" t="n">
        <v>0</v>
      </c>
      <c r="M33" s="142" t="n">
        <v>0</v>
      </c>
      <c r="N33" s="142" t="n">
        <v>0</v>
      </c>
      <c r="O33" s="142" t="n">
        <v>0</v>
      </c>
      <c r="P33" s="142" t="n">
        <v>0</v>
      </c>
      <c r="Q33" s="142" t="n">
        <v>0</v>
      </c>
      <c r="R33" s="142" t="n">
        <v>0</v>
      </c>
      <c r="S33" s="142" t="n">
        <v>0</v>
      </c>
      <c r="T33" s="142" t="n">
        <v>0</v>
      </c>
      <c r="U33" s="142" t="n">
        <v>0</v>
      </c>
      <c r="V33" s="142" t="n">
        <v>0</v>
      </c>
      <c r="W33" s="142" t="n">
        <v>0</v>
      </c>
      <c r="X33" s="142" t="n">
        <v>0</v>
      </c>
      <c r="Y33" s="142" t="n">
        <v>0</v>
      </c>
      <c r="Z33" s="142" t="n">
        <v>0</v>
      </c>
      <c r="AA33" s="142" t="n">
        <v>0</v>
      </c>
      <c r="AB33" s="142" t="n">
        <v>0</v>
      </c>
      <c r="AC33" s="142" t="n">
        <v>0</v>
      </c>
      <c r="AD33" s="142" t="n">
        <v>0</v>
      </c>
      <c r="AE33" s="142" t="n">
        <v>0</v>
      </c>
      <c r="AF33" s="142" t="n">
        <v>0</v>
      </c>
      <c r="AG33" s="142" t="n">
        <v>0</v>
      </c>
      <c r="AH33" s="142" t="n">
        <v>0</v>
      </c>
      <c r="AI33" s="142" t="n">
        <v>0</v>
      </c>
      <c r="AJ33" s="142" t="n">
        <v>0</v>
      </c>
      <c r="AK33" s="142" t="n">
        <v>0</v>
      </c>
      <c r="AL33" s="134" t="n">
        <f aca="false">SUM(G33:AK33)</f>
        <v>0</v>
      </c>
    </row>
    <row r="34" s="64" customFormat="true" ht="15" hidden="false" customHeight="false" outlineLevel="0" collapsed="false">
      <c r="B34" s="167"/>
      <c r="G34" s="143"/>
      <c r="H34" s="144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44"/>
      <c r="V34" s="144"/>
      <c r="W34" s="144"/>
      <c r="X34" s="144"/>
      <c r="Y34" s="144"/>
      <c r="Z34" s="144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44"/>
      <c r="AL34" s="134"/>
    </row>
    <row r="35" s="64" customFormat="true" ht="17.4" hidden="false" customHeight="false" outlineLevel="0" collapsed="false">
      <c r="B35" s="176"/>
      <c r="C35" s="86" t="str">
        <f aca="false">VLOOKUP(8,TA,TI,FALSE())</f>
        <v>Totaal aantal uren</v>
      </c>
      <c r="D35" s="87"/>
      <c r="E35" s="87"/>
      <c r="F35" s="87"/>
      <c r="G35" s="146" t="n">
        <f aca="false">SUM(G27:G33)</f>
        <v>0</v>
      </c>
      <c r="H35" s="147" t="n">
        <f aca="false">SUM(H27:H33)</f>
        <v>0</v>
      </c>
      <c r="I35" s="147" t="n">
        <f aca="false">SUM(I27:I33)</f>
        <v>0</v>
      </c>
      <c r="J35" s="147" t="n">
        <f aca="false">SUM(J27:J33)</f>
        <v>0</v>
      </c>
      <c r="K35" s="147" t="n">
        <f aca="false">SUM(K27:K33)</f>
        <v>0</v>
      </c>
      <c r="L35" s="147" t="n">
        <f aca="false">SUM(L27:L33)</f>
        <v>0</v>
      </c>
      <c r="M35" s="147" t="n">
        <f aca="false">SUM(M27:M33)</f>
        <v>0</v>
      </c>
      <c r="N35" s="147" t="n">
        <f aca="false">SUM(N27:N33)</f>
        <v>0</v>
      </c>
      <c r="O35" s="147" t="n">
        <f aca="false">SUM(O27:O33)</f>
        <v>0</v>
      </c>
      <c r="P35" s="147" t="n">
        <f aca="false">SUM(P27:P33)</f>
        <v>0</v>
      </c>
      <c r="Q35" s="147" t="n">
        <f aca="false">SUM(Q27:Q33)</f>
        <v>0</v>
      </c>
      <c r="R35" s="147" t="n">
        <f aca="false">SUM(R27:R33)</f>
        <v>0</v>
      </c>
      <c r="S35" s="147" t="n">
        <f aca="false">SUM(S27:S33)</f>
        <v>0</v>
      </c>
      <c r="T35" s="147" t="n">
        <f aca="false">SUM(T27:T33)</f>
        <v>0</v>
      </c>
      <c r="U35" s="147" t="n">
        <f aca="false">SUM(U27:U33)</f>
        <v>0</v>
      </c>
      <c r="V35" s="147" t="n">
        <f aca="false">SUM(V27:V33)</f>
        <v>0</v>
      </c>
      <c r="W35" s="147" t="n">
        <f aca="false">SUM(W27:W33)</f>
        <v>0</v>
      </c>
      <c r="X35" s="147" t="n">
        <f aca="false">SUM(X27:X33)</f>
        <v>0</v>
      </c>
      <c r="Y35" s="147" t="n">
        <f aca="false">SUM(Y27:Y33)</f>
        <v>0</v>
      </c>
      <c r="Z35" s="147" t="n">
        <f aca="false">SUM(Z27:Z33)</f>
        <v>0</v>
      </c>
      <c r="AA35" s="147" t="n">
        <f aca="false">SUM(AA27:AA33)</f>
        <v>0</v>
      </c>
      <c r="AB35" s="147" t="n">
        <f aca="false">SUM(AB27:AB33)</f>
        <v>0</v>
      </c>
      <c r="AC35" s="147" t="n">
        <f aca="false">SUM(AC27:AC33)</f>
        <v>0</v>
      </c>
      <c r="AD35" s="147" t="n">
        <f aca="false">SUM(AD27:AD33)</f>
        <v>0</v>
      </c>
      <c r="AE35" s="147" t="n">
        <f aca="false">SUM(AE27:AE33)</f>
        <v>0</v>
      </c>
      <c r="AF35" s="147" t="n">
        <f aca="false">SUM(AF27:AF33)</f>
        <v>0</v>
      </c>
      <c r="AG35" s="147" t="n">
        <f aca="false">SUM(AG27:AG33)</f>
        <v>0</v>
      </c>
      <c r="AH35" s="147" t="n">
        <f aca="false">SUM(AH27:AH33)</f>
        <v>0</v>
      </c>
      <c r="AI35" s="147" t="n">
        <f aca="false">SUM(AI27:AI33)</f>
        <v>0</v>
      </c>
      <c r="AJ35" s="147" t="n">
        <f aca="false">SUM(AJ27:AJ33)</f>
        <v>0</v>
      </c>
      <c r="AK35" s="147" t="n">
        <f aca="false">SUM(AK27:AK33)</f>
        <v>0</v>
      </c>
      <c r="AL35" s="148" t="n">
        <f aca="false">SUM(G35:AK35)</f>
        <v>0</v>
      </c>
    </row>
    <row r="38" customFormat="false" ht="18" hidden="false" customHeight="true" outlineLevel="0" collapsed="false">
      <c r="B38" s="149" t="str">
        <f aca="false">VLOOKUP(27,TA,TI,FALSE())</f>
        <v>Wij verklaren de gegevens juist en volledig te hebben ingevuld. De verrichte projectarbeidsuren waren in het kader van een efficiënte en doelmatige projectuitvoering vereist.</v>
      </c>
      <c r="C38" s="149"/>
      <c r="D38" s="149"/>
      <c r="E38" s="149"/>
      <c r="F38" s="149"/>
      <c r="G38" s="149"/>
      <c r="H38" s="149"/>
      <c r="I38" s="149"/>
      <c r="J38" s="149"/>
      <c r="K38" s="149"/>
      <c r="L38" s="149"/>
      <c r="M38" s="149"/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  <c r="AD38" s="149"/>
      <c r="AE38" s="149"/>
      <c r="AF38" s="149"/>
      <c r="AG38" s="149"/>
      <c r="AH38" s="149"/>
      <c r="AI38" s="149"/>
      <c r="AJ38" s="149"/>
      <c r="AK38" s="149"/>
      <c r="AL38" s="149"/>
    </row>
    <row r="39" customFormat="false" ht="14.25" hidden="false" customHeight="true" outlineLevel="0" collapsed="false">
      <c r="B39" s="149"/>
      <c r="C39" s="149"/>
      <c r="D39" s="149"/>
      <c r="E39" s="149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49"/>
      <c r="AD39" s="149"/>
      <c r="AE39" s="149"/>
      <c r="AF39" s="149"/>
      <c r="AG39" s="149"/>
      <c r="AH39" s="149"/>
      <c r="AI39" s="149"/>
      <c r="AJ39" s="149"/>
      <c r="AK39" s="149"/>
      <c r="AL39" s="149"/>
    </row>
    <row r="47" customFormat="false" ht="13.8" hidden="false" customHeight="false" outlineLevel="0" collapsed="false">
      <c r="B47" s="60"/>
      <c r="C47" s="60"/>
      <c r="D47" s="60"/>
      <c r="E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</row>
    <row r="49" s="77" customFormat="true" ht="21" hidden="false" customHeight="true" outlineLevel="0" collapsed="false">
      <c r="B49" s="150" t="str">
        <f aca="false">VLOOKUP(24,TA,TI,FALSE())</f>
        <v>Plaats, datum</v>
      </c>
      <c r="C49" s="150"/>
      <c r="D49" s="150"/>
      <c r="E49" s="150"/>
      <c r="F49" s="63"/>
      <c r="K49" s="150" t="str">
        <f aca="false">VLOOKUP(25,TA,TI,FALSE())</f>
        <v>Handtekening medewerker</v>
      </c>
      <c r="L49" s="150"/>
      <c r="M49" s="150"/>
      <c r="N49" s="150"/>
      <c r="O49" s="150"/>
      <c r="P49" s="150"/>
      <c r="Q49" s="150"/>
      <c r="R49" s="150"/>
      <c r="S49" s="150"/>
      <c r="T49" s="150"/>
      <c r="U49" s="150"/>
      <c r="V49" s="150"/>
      <c r="AA49" s="150" t="str">
        <f aca="false">VLOOKUP(26,TA,TI,FALSE())</f>
        <v>Handtekening leidinggevende</v>
      </c>
      <c r="AB49" s="150"/>
      <c r="AC49" s="150"/>
      <c r="AD49" s="150"/>
      <c r="AE49" s="150"/>
      <c r="AF49" s="150"/>
      <c r="AG49" s="150"/>
      <c r="AH49" s="150"/>
      <c r="AI49" s="150"/>
      <c r="AJ49" s="150"/>
      <c r="AK49" s="150"/>
      <c r="AL49" s="150"/>
    </row>
    <row r="51" customFormat="false" ht="13.8" hidden="false" customHeight="false" outlineLevel="0" collapsed="false">
      <c r="B51" s="151" t="str">
        <f aca="false">+Jun!B51</f>
        <v>Elke verandering aan dit bestand maakt de urenstaten ongeldig en kan leiden tot afkeuring daarvan.</v>
      </c>
      <c r="C51" s="151"/>
      <c r="D51" s="151"/>
      <c r="E51" s="151"/>
      <c r="F51" s="151"/>
      <c r="G51" s="151"/>
      <c r="H51" s="151"/>
      <c r="I51" s="151"/>
      <c r="J51" s="151"/>
      <c r="K51" s="151"/>
      <c r="L51" s="151"/>
      <c r="M51" s="151"/>
      <c r="N51" s="151"/>
      <c r="O51" s="151"/>
      <c r="P51" s="151"/>
      <c r="Q51" s="151"/>
      <c r="R51" s="151"/>
      <c r="S51" s="151"/>
      <c r="T51" s="151"/>
      <c r="U51" s="151"/>
      <c r="V51" s="151"/>
      <c r="W51" s="151"/>
      <c r="X51" s="151"/>
      <c r="Y51" s="151"/>
      <c r="Z51" s="151"/>
      <c r="AA51" s="151"/>
      <c r="AB51" s="151"/>
      <c r="AC51" s="151"/>
      <c r="AD51" s="151"/>
      <c r="AE51" s="151"/>
      <c r="AF51" s="151"/>
      <c r="AG51" s="151"/>
      <c r="AH51" s="151"/>
      <c r="AI51" s="151"/>
      <c r="AJ51" s="151"/>
      <c r="AK51" s="151"/>
      <c r="AL51" s="151"/>
    </row>
  </sheetData>
  <sheetProtection algorithmName="SHA-512" hashValue="rpSJyM8TLRhB3PL9jSkCP7wAYrIIuNb7AKf2BD8XXMOjxYYi1vfo+b5JeV4QGRp8c2L2AtuvGMIemuOrJIqtXA==" saltValue="m5hxh1uAw3aepqBPObMaiA==" spinCount="100000" sheet="true" objects="true" scenarios="true" insertColumns="false" deleteColumns="false" selectLockedCells="true"/>
  <mergeCells count="28">
    <mergeCell ref="G1:AL1"/>
    <mergeCell ref="G2:AL2"/>
    <mergeCell ref="V3:W3"/>
    <mergeCell ref="G4:H4"/>
    <mergeCell ref="L4:N4"/>
    <mergeCell ref="X4:Y4"/>
    <mergeCell ref="Z4:AA4"/>
    <mergeCell ref="G6:AA6"/>
    <mergeCell ref="G8:AA8"/>
    <mergeCell ref="B10:E10"/>
    <mergeCell ref="G10:AA10"/>
    <mergeCell ref="B12:C12"/>
    <mergeCell ref="G12:AA12"/>
    <mergeCell ref="AD12:AJ13"/>
    <mergeCell ref="B13:C13"/>
    <mergeCell ref="G13:AA13"/>
    <mergeCell ref="B14:C14"/>
    <mergeCell ref="G14:AA14"/>
    <mergeCell ref="B15:C15"/>
    <mergeCell ref="G15:AA15"/>
    <mergeCell ref="B16:C16"/>
    <mergeCell ref="G16:AA16"/>
    <mergeCell ref="C21:E21"/>
    <mergeCell ref="B38:AL39"/>
    <mergeCell ref="B49:E49"/>
    <mergeCell ref="K49:V49"/>
    <mergeCell ref="AA49:AL49"/>
    <mergeCell ref="B51:AL51"/>
  </mergeCells>
  <conditionalFormatting sqref="G18:G35">
    <cfRule type="expression" priority="2" aboveAverage="0" equalAverage="0" bottom="0" percent="0" rank="0" text="" dxfId="274">
      <formula>+$G$20=1</formula>
    </cfRule>
  </conditionalFormatting>
  <conditionalFormatting sqref="H18:H35">
    <cfRule type="expression" priority="3" aboveAverage="0" equalAverage="0" bottom="0" percent="0" rank="0" text="" dxfId="275">
      <formula>+$H$20=1</formula>
    </cfRule>
  </conditionalFormatting>
  <conditionalFormatting sqref="I18:I35">
    <cfRule type="expression" priority="4" aboveAverage="0" equalAverage="0" bottom="0" percent="0" rank="0" text="" dxfId="276">
      <formula>+$I$20=1</formula>
    </cfRule>
  </conditionalFormatting>
  <conditionalFormatting sqref="J18:J35">
    <cfRule type="expression" priority="5" aboveAverage="0" equalAverage="0" bottom="0" percent="0" rank="0" text="" dxfId="277">
      <formula>+$J$20=1</formula>
    </cfRule>
  </conditionalFormatting>
  <conditionalFormatting sqref="K18:K35">
    <cfRule type="expression" priority="6" aboveAverage="0" equalAverage="0" bottom="0" percent="0" rank="0" text="" dxfId="278">
      <formula>+$K$20=1</formula>
    </cfRule>
  </conditionalFormatting>
  <conditionalFormatting sqref="L18:L35">
    <cfRule type="expression" priority="7" aboveAverage="0" equalAverage="0" bottom="0" percent="0" rank="0" text="" dxfId="279">
      <formula>+$L$20=1</formula>
    </cfRule>
  </conditionalFormatting>
  <conditionalFormatting sqref="M18:M35">
    <cfRule type="expression" priority="8" aboveAverage="0" equalAverage="0" bottom="0" percent="0" rank="0" text="" dxfId="280">
      <formula>+$M$20=1</formula>
    </cfRule>
  </conditionalFormatting>
  <conditionalFormatting sqref="N18:N35">
    <cfRule type="expression" priority="9" aboveAverage="0" equalAverage="0" bottom="0" percent="0" rank="0" text="" dxfId="281">
      <formula>+$N$20=1</formula>
    </cfRule>
  </conditionalFormatting>
  <conditionalFormatting sqref="O18:O35">
    <cfRule type="expression" priority="10" aboveAverage="0" equalAverage="0" bottom="0" percent="0" rank="0" text="" dxfId="282">
      <formula>+$O$20=1</formula>
    </cfRule>
  </conditionalFormatting>
  <conditionalFormatting sqref="P18:P35">
    <cfRule type="expression" priority="11" aboveAverage="0" equalAverage="0" bottom="0" percent="0" rank="0" text="" dxfId="283">
      <formula>+$P$20=1</formula>
    </cfRule>
  </conditionalFormatting>
  <conditionalFormatting sqref="Q18:Q35">
    <cfRule type="expression" priority="12" aboveAverage="0" equalAverage="0" bottom="0" percent="0" rank="0" text="" dxfId="284">
      <formula>+$Q$20=1</formula>
    </cfRule>
  </conditionalFormatting>
  <conditionalFormatting sqref="R18:R35">
    <cfRule type="expression" priority="13" aboveAverage="0" equalAverage="0" bottom="0" percent="0" rank="0" text="" dxfId="285">
      <formula>+$R$20=1</formula>
    </cfRule>
  </conditionalFormatting>
  <conditionalFormatting sqref="S18:S35">
    <cfRule type="expression" priority="14" aboveAverage="0" equalAverage="0" bottom="0" percent="0" rank="0" text="" dxfId="286">
      <formula>+$S$20=1</formula>
    </cfRule>
  </conditionalFormatting>
  <conditionalFormatting sqref="T18:T35">
    <cfRule type="expression" priority="15" aboveAverage="0" equalAverage="0" bottom="0" percent="0" rank="0" text="" dxfId="287">
      <formula>+$T$20=1</formula>
    </cfRule>
  </conditionalFormatting>
  <conditionalFormatting sqref="U18:U35">
    <cfRule type="expression" priority="16" aboveAverage="0" equalAverage="0" bottom="0" percent="0" rank="0" text="" dxfId="288">
      <formula>+$U$20=1</formula>
    </cfRule>
  </conditionalFormatting>
  <conditionalFormatting sqref="V18:V35">
    <cfRule type="expression" priority="17" aboveAverage="0" equalAverage="0" bottom="0" percent="0" rank="0" text="" dxfId="289">
      <formula>+$V$20=1</formula>
    </cfRule>
  </conditionalFormatting>
  <conditionalFormatting sqref="W18:W35">
    <cfRule type="expression" priority="18" aboveAverage="0" equalAverage="0" bottom="0" percent="0" rank="0" text="" dxfId="290">
      <formula>+$W$20=1</formula>
    </cfRule>
  </conditionalFormatting>
  <conditionalFormatting sqref="X18:X35">
    <cfRule type="expression" priority="19" aboveAverage="0" equalAverage="0" bottom="0" percent="0" rank="0" text="" dxfId="291">
      <formula>+$X$20=1</formula>
    </cfRule>
  </conditionalFormatting>
  <conditionalFormatting sqref="Y18:Y35">
    <cfRule type="expression" priority="20" aboveAverage="0" equalAverage="0" bottom="0" percent="0" rank="0" text="" dxfId="292">
      <formula>+$Y$20=1</formula>
    </cfRule>
  </conditionalFormatting>
  <conditionalFormatting sqref="Z18:Z35">
    <cfRule type="expression" priority="21" aboveAverage="0" equalAverage="0" bottom="0" percent="0" rank="0" text="" dxfId="293">
      <formula>+$Z$20=1</formula>
    </cfRule>
  </conditionalFormatting>
  <conditionalFormatting sqref="AA18:AA35">
    <cfRule type="expression" priority="22" aboveAverage="0" equalAverage="0" bottom="0" percent="0" rank="0" text="" dxfId="294">
      <formula>+$AA$20=1</formula>
    </cfRule>
  </conditionalFormatting>
  <conditionalFormatting sqref="AB18:AB35">
    <cfRule type="expression" priority="23" aboveAverage="0" equalAverage="0" bottom="0" percent="0" rank="0" text="" dxfId="295">
      <formula>+$AB$20=1</formula>
    </cfRule>
  </conditionalFormatting>
  <conditionalFormatting sqref="AC18:AC35">
    <cfRule type="expression" priority="24" aboveAverage="0" equalAverage="0" bottom="0" percent="0" rank="0" text="" dxfId="296">
      <formula>+$AC$20=1</formula>
    </cfRule>
  </conditionalFormatting>
  <conditionalFormatting sqref="AD18:AD35">
    <cfRule type="expression" priority="25" aboveAverage="0" equalAverage="0" bottom="0" percent="0" rank="0" text="" dxfId="297">
      <formula>+$AD$20=1</formula>
    </cfRule>
  </conditionalFormatting>
  <conditionalFormatting sqref="AE18:AE35">
    <cfRule type="expression" priority="26" aboveAverage="0" equalAverage="0" bottom="0" percent="0" rank="0" text="" dxfId="298">
      <formula>$AE$20=1</formula>
    </cfRule>
  </conditionalFormatting>
  <conditionalFormatting sqref="AF18:AF35">
    <cfRule type="expression" priority="27" aboveAverage="0" equalAverage="0" bottom="0" percent="0" rank="0" text="" dxfId="299">
      <formula>+$AF$20=1</formula>
    </cfRule>
  </conditionalFormatting>
  <conditionalFormatting sqref="AG18:AG35">
    <cfRule type="expression" priority="28" aboveAverage="0" equalAverage="0" bottom="0" percent="0" rank="0" text="" dxfId="300">
      <formula>+$AG$20=1</formula>
    </cfRule>
  </conditionalFormatting>
  <conditionalFormatting sqref="AH18:AH35">
    <cfRule type="expression" priority="29" aboveAverage="0" equalAverage="0" bottom="0" percent="0" rank="0" text="" dxfId="301">
      <formula>+$AH$20=1</formula>
    </cfRule>
  </conditionalFormatting>
  <conditionalFormatting sqref="AI18:AI35">
    <cfRule type="expression" priority="30" aboveAverage="0" equalAverage="0" bottom="0" percent="0" rank="0" text="" dxfId="302">
      <formula>+$AI$20=1</formula>
    </cfRule>
  </conditionalFormatting>
  <conditionalFormatting sqref="AJ18:AJ35">
    <cfRule type="expression" priority="31" aboveAverage="0" equalAverage="0" bottom="0" percent="0" rank="0" text="" dxfId="303">
      <formula>+$AJ$20=1</formula>
    </cfRule>
  </conditionalFormatting>
  <conditionalFormatting sqref="AK18:AK35">
    <cfRule type="expression" priority="32" aboveAverage="0" equalAverage="0" bottom="0" percent="0" rank="0" text="" dxfId="304">
      <formula>+$AK$20=1</formula>
    </cfRule>
  </conditionalFormatting>
  <printOptions headings="false" gridLines="false" gridLinesSet="true" horizontalCentered="true" verticalCentered="true"/>
  <pageMargins left="0.236111111111111" right="0.196527777777778" top="0.747916666666667" bottom="0.31527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B1:AL51"/>
  <sheetViews>
    <sheetView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G22" activeCellId="0" sqref="G22"/>
    </sheetView>
  </sheetViews>
  <sheetFormatPr defaultColWidth="9.12109375" defaultRowHeight="13.8" zeroHeight="false" outlineLevelRow="0" outlineLevelCol="0"/>
  <cols>
    <col collapsed="false" customWidth="true" hidden="false" outlineLevel="0" max="1" min="1" style="2" width="4.44"/>
    <col collapsed="false" customWidth="true" hidden="false" outlineLevel="0" max="2" min="2" style="2" width="2.99"/>
    <col collapsed="false" customWidth="true" hidden="false" outlineLevel="0" max="3" min="3" style="2" width="8"/>
    <col collapsed="false" customWidth="true" hidden="false" outlineLevel="0" max="4" min="4" style="2" width="3.11"/>
    <col collapsed="false" customWidth="true" hidden="false" outlineLevel="0" max="5" min="5" style="2" width="41.67"/>
    <col collapsed="false" customWidth="true" hidden="false" outlineLevel="0" max="6" min="6" style="2" width="2.11"/>
    <col collapsed="false" customWidth="true" hidden="false" outlineLevel="0" max="36" min="7" style="2" width="7.56"/>
    <col collapsed="false" customWidth="true" hidden="false" outlineLevel="0" max="37" min="37" style="2" width="10"/>
    <col collapsed="false" customWidth="false" hidden="false" outlineLevel="0" max="1024" min="38" style="2" width="9.11"/>
  </cols>
  <sheetData>
    <row r="1" customFormat="false" ht="30" hidden="false" customHeight="true" outlineLevel="0" collapsed="false">
      <c r="G1" s="91" t="str">
        <f aca="false">VLOOKUP(22,TA,TI,FALSE())</f>
        <v>Maandoverzicht gewerkte uren</v>
      </c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</row>
    <row r="2" customFormat="false" ht="13.8" hidden="false" customHeight="false" outlineLevel="0" collapsed="false">
      <c r="G2" s="92" t="str">
        <f aca="false">VLOOKUP(23,TA,TI,FALSE())</f>
        <v>Voor een project binnen het Interreg VI A-programma Deutschland-Nederland</v>
      </c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</row>
    <row r="3" customFormat="false" ht="13.8" hidden="false" customHeight="false" outlineLevel="0" collapsed="false">
      <c r="V3" s="8"/>
      <c r="W3" s="8"/>
    </row>
    <row r="4" customFormat="false" ht="22.8" hidden="false" customHeight="false" outlineLevel="0" collapsed="false">
      <c r="B4" s="20" t="str">
        <f aca="false">VLOOKUP(1,TA,TI,FALSE())</f>
        <v>Jaar</v>
      </c>
      <c r="G4" s="154" t="n">
        <f aca="false">+Overzicht!G5</f>
        <v>2024</v>
      </c>
      <c r="H4" s="154"/>
      <c r="J4" s="20" t="str">
        <f aca="false">VLOOKUP(5,TA,TI,FALSE())</f>
        <v>Maand</v>
      </c>
      <c r="L4" s="154" t="str">
        <f aca="false">VLOOKUP(19,TA,+Sheet2!L1+2,FALSE())</f>
        <v>November</v>
      </c>
      <c r="M4" s="154"/>
      <c r="N4" s="154"/>
      <c r="X4" s="94" t="s">
        <v>5</v>
      </c>
      <c r="Y4" s="94"/>
      <c r="Z4" s="95" t="n">
        <f aca="false">+Overzicht!Q24</f>
        <v>1</v>
      </c>
      <c r="AA4" s="95"/>
    </row>
    <row r="5" customFormat="false" ht="17.4" hidden="false" customHeight="false" outlineLevel="0" collapsed="false">
      <c r="B5" s="20"/>
    </row>
    <row r="6" customFormat="false" ht="21" hidden="false" customHeight="false" outlineLevel="0" collapsed="false">
      <c r="B6" s="96" t="str">
        <f aca="false">VLOOKUP(2,TA,TI,FALSE())</f>
        <v>Voor- en achternaam projectmedewerker</v>
      </c>
      <c r="D6" s="97"/>
      <c r="E6" s="97"/>
      <c r="F6" s="97"/>
      <c r="G6" s="98" t="n">
        <f aca="false">+Overzicht!G7</f>
        <v>0</v>
      </c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</row>
    <row r="7" customFormat="false" ht="17.4" hidden="false" customHeight="false" outlineLevel="0" collapsed="false">
      <c r="B7" s="99"/>
      <c r="D7" s="100"/>
      <c r="E7" s="100"/>
      <c r="F7" s="100"/>
    </row>
    <row r="8" customFormat="false" ht="21" hidden="false" customHeight="false" outlineLevel="0" collapsed="false">
      <c r="B8" s="20" t="str">
        <f aca="false">VLOOKUP(3,TA,TI,FALSE())</f>
        <v>Projectpartner waarvoor gewerkt is</v>
      </c>
      <c r="G8" s="98" t="n">
        <f aca="false">+Overzicht!G9</f>
        <v>0</v>
      </c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</row>
    <row r="9" customFormat="false" ht="17.4" hidden="false" customHeight="false" outlineLevel="0" collapsed="false">
      <c r="C9" s="20"/>
    </row>
    <row r="10" customFormat="false" ht="23.25" hidden="false" customHeight="true" outlineLevel="0" collapsed="false">
      <c r="B10" s="101" t="str">
        <f aca="false">VLOOKUP(47,TA,TI,FALSE())</f>
        <v>Projectnummer en -naam (Interreg DE-NL)</v>
      </c>
      <c r="C10" s="101"/>
      <c r="D10" s="101"/>
      <c r="E10" s="101"/>
      <c r="G10" s="102" t="str">
        <f aca="false">VLOOKUP(48,TA,TI,FALSE())</f>
        <v>Goedgekeurde functiegroep (FG) &amp; projectfunctie - InterDB</v>
      </c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</row>
    <row r="11" customFormat="false" ht="23.25" hidden="false" customHeight="true" outlineLevel="0" collapsed="false">
      <c r="B11" s="32"/>
      <c r="C11" s="32"/>
      <c r="D11" s="32"/>
      <c r="E11" s="32"/>
      <c r="G11" s="106"/>
      <c r="H11" s="106"/>
      <c r="I11" s="106"/>
      <c r="J11" s="106"/>
      <c r="K11" s="106"/>
      <c r="L11" s="106"/>
      <c r="M11" s="106"/>
      <c r="N11" s="106"/>
      <c r="O11" s="106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</row>
    <row r="12" customFormat="false" ht="23.25" hidden="false" customHeight="true" outlineLevel="0" collapsed="false">
      <c r="B12" s="109" t="n">
        <f aca="false">IF(+C22="","",+C22)</f>
        <v>32010</v>
      </c>
      <c r="C12" s="109"/>
      <c r="D12" s="32"/>
      <c r="E12" s="32" t="str">
        <f aca="false">IF(+E22="","",+E22)</f>
        <v>EKW</v>
      </c>
      <c r="G12" s="110" t="str">
        <f aca="false">IFERROR(CONCATENATE(IF(VLOOKUP(+B12,PRF,17,FALSE())="","",VLOOKUP(+B12,PRF,17,FALSE()))," - ",IF(VLOOKUP(+B12,PRF,5,FALSE())="","",VLOOKUP(+B12,PRF,5,FALSE()))),"")</f>
        <v>3 - Docent</v>
      </c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D12" s="112"/>
      <c r="AE12" s="112"/>
      <c r="AF12" s="112"/>
      <c r="AG12" s="112"/>
      <c r="AH12" s="112"/>
      <c r="AI12" s="112"/>
      <c r="AJ12" s="112"/>
    </row>
    <row r="13" customFormat="false" ht="23.25" hidden="false" customHeight="true" outlineLevel="0" collapsed="false">
      <c r="B13" s="109" t="str">
        <f aca="false">IF(+C23="","",+C23)</f>
        <v/>
      </c>
      <c r="C13" s="109"/>
      <c r="D13" s="32"/>
      <c r="E13" s="32" t="str">
        <f aca="false">IF(+E23="","",+E23)</f>
        <v/>
      </c>
      <c r="G13" s="110" t="str">
        <f aca="false">IFERROR(CONCATENATE(IF(VLOOKUP(+B13,PRF,17,FALSE())="","",VLOOKUP(+B13,PRF,17,FALSE()))," - ",IF(VLOOKUP(+B13,PRF,5,FALSE())="","",VLOOKUP(+B13,PRF,5,FALSE()))),"")</f>
        <v/>
      </c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D13" s="112"/>
      <c r="AE13" s="112"/>
      <c r="AF13" s="112"/>
      <c r="AG13" s="112"/>
      <c r="AH13" s="112"/>
      <c r="AI13" s="112"/>
      <c r="AJ13" s="112"/>
    </row>
    <row r="14" customFormat="false" ht="23.25" hidden="false" customHeight="true" outlineLevel="0" collapsed="false">
      <c r="B14" s="109" t="str">
        <f aca="false">IF(+C24="","",+C24)</f>
        <v/>
      </c>
      <c r="C14" s="109"/>
      <c r="D14" s="32"/>
      <c r="E14" s="32" t="str">
        <f aca="false">IF(+E24="","",+E24)</f>
        <v/>
      </c>
      <c r="G14" s="110" t="str">
        <f aca="false">IFERROR(CONCATENATE(IF(VLOOKUP(+B14,PRF,17,FALSE())="","",VLOOKUP(+B14,PRF,17,FALSE()))," - ",IF(VLOOKUP(+B14,PRF,5,FALSE())="","",VLOOKUP(+B14,PRF,5,FALSE()))),"")</f>
        <v/>
      </c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</row>
    <row r="15" customFormat="false" ht="23.25" hidden="false" customHeight="true" outlineLevel="0" collapsed="false">
      <c r="B15" s="109" t="str">
        <f aca="false">IF(+C25="","",+C25)</f>
        <v/>
      </c>
      <c r="C15" s="109"/>
      <c r="D15" s="32"/>
      <c r="E15" s="32" t="str">
        <f aca="false">IF(+E25="","",+E25)</f>
        <v/>
      </c>
      <c r="G15" s="110" t="str">
        <f aca="false">IFERROR(CONCATENATE(IF(VLOOKUP(+B15,PRF,17,FALSE())="","",VLOOKUP(+B15,PRF,17,FALSE()))," - ",IF(VLOOKUP(+B15,PRF,5,FALSE())="","",VLOOKUP(+B15,PRF,5,FALSE()))),"")</f>
        <v/>
      </c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</row>
    <row r="16" customFormat="false" ht="23.25" hidden="false" customHeight="true" outlineLevel="0" collapsed="false">
      <c r="B16" s="109" t="str">
        <f aca="false">IF(+C26="","",+C26)</f>
        <v/>
      </c>
      <c r="C16" s="109"/>
      <c r="D16" s="32"/>
      <c r="E16" s="32" t="str">
        <f aca="false">IF(+E26="","",+E26)</f>
        <v/>
      </c>
      <c r="G16" s="110" t="str">
        <f aca="false">IFERROR(CONCATENATE(IF(VLOOKUP(+B16,PRF,17,FALSE())="","",VLOOKUP(+B16,PRF,17,FALSE()))," - ",IF(VLOOKUP(+B16,PRF,5,FALSE())="","",VLOOKUP(+B16,PRF,5,FALSE()))),"")</f>
        <v/>
      </c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</row>
    <row r="17" s="37" customFormat="true" ht="13.8" hidden="false" customHeight="false" outlineLevel="0" collapsed="false">
      <c r="G17" s="38" t="n">
        <f aca="false">+Okt!AK17+1</f>
        <v>45597</v>
      </c>
      <c r="H17" s="38" t="n">
        <f aca="false">+G17+1</f>
        <v>45598</v>
      </c>
      <c r="I17" s="38" t="n">
        <f aca="false">+H17+1</f>
        <v>45599</v>
      </c>
      <c r="J17" s="38" t="n">
        <f aca="false">+I17+1</f>
        <v>45600</v>
      </c>
      <c r="K17" s="38" t="n">
        <f aca="false">+J17+1</f>
        <v>45601</v>
      </c>
      <c r="L17" s="38" t="n">
        <f aca="false">+K17+1</f>
        <v>45602</v>
      </c>
      <c r="M17" s="38" t="n">
        <f aca="false">+L17+1</f>
        <v>45603</v>
      </c>
      <c r="N17" s="38" t="n">
        <f aca="false">+M17+1</f>
        <v>45604</v>
      </c>
      <c r="O17" s="38" t="n">
        <f aca="false">+N17+1</f>
        <v>45605</v>
      </c>
      <c r="P17" s="38" t="n">
        <f aca="false">+O17+1</f>
        <v>45606</v>
      </c>
      <c r="Q17" s="38" t="n">
        <f aca="false">+P17+1</f>
        <v>45607</v>
      </c>
      <c r="R17" s="38" t="n">
        <f aca="false">+Q17+1</f>
        <v>45608</v>
      </c>
      <c r="S17" s="38" t="n">
        <f aca="false">+R17+1</f>
        <v>45609</v>
      </c>
      <c r="T17" s="38" t="n">
        <f aca="false">+S17+1</f>
        <v>45610</v>
      </c>
      <c r="U17" s="38" t="n">
        <f aca="false">+T17+1</f>
        <v>45611</v>
      </c>
      <c r="V17" s="38" t="n">
        <f aca="false">+U17+1</f>
        <v>45612</v>
      </c>
      <c r="W17" s="38" t="n">
        <f aca="false">+V17+1</f>
        <v>45613</v>
      </c>
      <c r="X17" s="38" t="n">
        <f aca="false">+W17+1</f>
        <v>45614</v>
      </c>
      <c r="Y17" s="38" t="n">
        <f aca="false">+X17+1</f>
        <v>45615</v>
      </c>
      <c r="Z17" s="38" t="n">
        <f aca="false">+Y17+1</f>
        <v>45616</v>
      </c>
      <c r="AA17" s="38" t="n">
        <f aca="false">+Z17+1</f>
        <v>45617</v>
      </c>
      <c r="AB17" s="38" t="n">
        <f aca="false">+AA17+1</f>
        <v>45618</v>
      </c>
      <c r="AC17" s="38" t="n">
        <f aca="false">+AB17+1</f>
        <v>45619</v>
      </c>
      <c r="AD17" s="38" t="n">
        <f aca="false">+AC17+1</f>
        <v>45620</v>
      </c>
      <c r="AE17" s="38" t="n">
        <f aca="false">+AD17+1</f>
        <v>45621</v>
      </c>
      <c r="AF17" s="38" t="n">
        <f aca="false">+AE17+1</f>
        <v>45622</v>
      </c>
      <c r="AG17" s="38" t="n">
        <f aca="false">+AF17+1</f>
        <v>45623</v>
      </c>
      <c r="AH17" s="38" t="n">
        <f aca="false">+AG17+1</f>
        <v>45624</v>
      </c>
      <c r="AI17" s="38" t="n">
        <f aca="false">+AH17+1</f>
        <v>45625</v>
      </c>
      <c r="AJ17" s="38" t="n">
        <f aca="false">+AI17+1</f>
        <v>45626</v>
      </c>
    </row>
    <row r="18" customFormat="false" ht="15.6" hidden="false" customHeight="false" outlineLevel="0" collapsed="false">
      <c r="B18" s="40"/>
      <c r="C18" s="114"/>
      <c r="D18" s="115"/>
      <c r="E18" s="116" t="str">
        <f aca="false">CONCATENATE(VLOOKUP(37,TA,TI,FALSE()),": ")</f>
        <v>Dag: </v>
      </c>
      <c r="F18" s="116"/>
      <c r="G18" s="117" t="n">
        <v>1</v>
      </c>
      <c r="H18" s="118" t="n">
        <f aca="false">+G18+1</f>
        <v>2</v>
      </c>
      <c r="I18" s="118" t="n">
        <f aca="false">+H18+1</f>
        <v>3</v>
      </c>
      <c r="J18" s="118" t="n">
        <f aca="false">+I18+1</f>
        <v>4</v>
      </c>
      <c r="K18" s="118" t="n">
        <f aca="false">+J18+1</f>
        <v>5</v>
      </c>
      <c r="L18" s="118" t="n">
        <f aca="false">+K18+1</f>
        <v>6</v>
      </c>
      <c r="M18" s="118" t="n">
        <f aca="false">+L18+1</f>
        <v>7</v>
      </c>
      <c r="N18" s="118" t="n">
        <f aca="false">+M18+1</f>
        <v>8</v>
      </c>
      <c r="O18" s="118" t="n">
        <f aca="false">+N18+1</f>
        <v>9</v>
      </c>
      <c r="P18" s="118" t="n">
        <f aca="false">+O18+1</f>
        <v>10</v>
      </c>
      <c r="Q18" s="118" t="n">
        <f aca="false">+P18+1</f>
        <v>11</v>
      </c>
      <c r="R18" s="118" t="n">
        <f aca="false">+Q18+1</f>
        <v>12</v>
      </c>
      <c r="S18" s="118" t="n">
        <f aca="false">+R18+1</f>
        <v>13</v>
      </c>
      <c r="T18" s="118" t="n">
        <f aca="false">+S18+1</f>
        <v>14</v>
      </c>
      <c r="U18" s="118" t="n">
        <f aca="false">+T18+1</f>
        <v>15</v>
      </c>
      <c r="V18" s="118" t="n">
        <f aca="false">+U18+1</f>
        <v>16</v>
      </c>
      <c r="W18" s="118" t="n">
        <f aca="false">+V18+1</f>
        <v>17</v>
      </c>
      <c r="X18" s="118" t="n">
        <f aca="false">+W18+1</f>
        <v>18</v>
      </c>
      <c r="Y18" s="118" t="n">
        <f aca="false">+X18+1</f>
        <v>19</v>
      </c>
      <c r="Z18" s="118" t="n">
        <f aca="false">+Y18+1</f>
        <v>20</v>
      </c>
      <c r="AA18" s="118" t="n">
        <f aca="false">+Z18+1</f>
        <v>21</v>
      </c>
      <c r="AB18" s="118" t="n">
        <f aca="false">+AA18+1</f>
        <v>22</v>
      </c>
      <c r="AC18" s="118" t="n">
        <f aca="false">+AB18+1</f>
        <v>23</v>
      </c>
      <c r="AD18" s="118" t="n">
        <f aca="false">+AC18+1</f>
        <v>24</v>
      </c>
      <c r="AE18" s="118" t="n">
        <f aca="false">+AD18+1</f>
        <v>25</v>
      </c>
      <c r="AF18" s="118" t="n">
        <f aca="false">+AE18+1</f>
        <v>26</v>
      </c>
      <c r="AG18" s="118" t="n">
        <f aca="false">+AF18+1</f>
        <v>27</v>
      </c>
      <c r="AH18" s="118" t="n">
        <f aca="false">+AG18+1</f>
        <v>28</v>
      </c>
      <c r="AI18" s="118" t="n">
        <f aca="false">+AH18+1</f>
        <v>29</v>
      </c>
      <c r="AJ18" s="118" t="n">
        <f aca="false">+AI18+1</f>
        <v>30</v>
      </c>
      <c r="AK18" s="119" t="str">
        <f aca="false">VLOOKUP(7,TA,TI,FALSE())</f>
        <v>Totaal</v>
      </c>
    </row>
    <row r="19" customFormat="false" ht="15.6" hidden="false" customHeight="false" outlineLevel="0" collapsed="false">
      <c r="B19" s="45"/>
      <c r="C19" s="120" t="str">
        <f aca="false">VLOOKUP(6,TA,TI,FALSE())</f>
        <v>Werkzaamheden:</v>
      </c>
      <c r="D19" s="121"/>
      <c r="E19" s="121"/>
      <c r="F19" s="121"/>
      <c r="G19" s="122" t="str">
        <f aca="false">IF(TI=2,IF(WEEKDAY(G17)=1,"Zo",IF(WEEKDAY(G17)=2,"Ma",IF(WEEKDAY(G17)=3,"Di",IF(WEEKDAY(G17)=4,"Wo",IF(WEEKDAY(G17)=5,"Do",IF(WEEKDAY(G17)=6,"Vr",IF(WEEKDAY(G17)=7,"Za"))))))),IF(WEEKDAY(G17)=1,"So",IF(WEEKDAY(G17)=2,"Mo",IF(WEEKDAY(G17)=3,"Di",IF(WEEKDAY(G17)=4,"Mi",IF(WEEKDAY(G17)=5,"Do",IF(WEEKDAY(G17)=6,"Fr",IF(WEEKDAY(G17)=7,"Sa"))))))))</f>
        <v>Vr</v>
      </c>
      <c r="H19" s="123" t="str">
        <f aca="false">IF(TI=2,IF(WEEKDAY(H17)=1,"Zo",IF(WEEKDAY(H17)=2,"Ma",IF(WEEKDAY(H17)=3,"Di",IF(WEEKDAY(H17)=4,"Wo",IF(WEEKDAY(H17)=5,"Do",IF(WEEKDAY(H17)=6,"Vr",IF(WEEKDAY(H17)=7,"Za"))))))),IF(WEEKDAY(H17)=1,"So",IF(WEEKDAY(H17)=2,"Mo",IF(WEEKDAY(H17)=3,"Di",IF(WEEKDAY(H17)=4,"Mi",IF(WEEKDAY(H17)=5,"Do",IF(WEEKDAY(H17)=6,"Fr",IF(WEEKDAY(H17)=7,"Sa"))))))))</f>
        <v>Za</v>
      </c>
      <c r="I19" s="123" t="str">
        <f aca="false">IF(TI=2,IF(WEEKDAY(I17)=1,"Zo",IF(WEEKDAY(I17)=2,"Ma",IF(WEEKDAY(I17)=3,"Di",IF(WEEKDAY(I17)=4,"Wo",IF(WEEKDAY(I17)=5,"Do",IF(WEEKDAY(I17)=6,"Vr",IF(WEEKDAY(I17)=7,"Za"))))))),IF(WEEKDAY(I17)=1,"So",IF(WEEKDAY(I17)=2,"Mo",IF(WEEKDAY(I17)=3,"Di",IF(WEEKDAY(I17)=4,"Mi",IF(WEEKDAY(I17)=5,"Do",IF(WEEKDAY(I17)=6,"Fr",IF(WEEKDAY(I17)=7,"Sa"))))))))</f>
        <v>Zo</v>
      </c>
      <c r="J19" s="123" t="str">
        <f aca="false">IF(TI=2,IF(WEEKDAY(J17)=1,"Zo",IF(WEEKDAY(J17)=2,"Ma",IF(WEEKDAY(J17)=3,"Di",IF(WEEKDAY(J17)=4,"Wo",IF(WEEKDAY(J17)=5,"Do",IF(WEEKDAY(J17)=6,"Vr",IF(WEEKDAY(J17)=7,"Za"))))))),IF(WEEKDAY(J17)=1,"So",IF(WEEKDAY(J17)=2,"Mo",IF(WEEKDAY(J17)=3,"Di",IF(WEEKDAY(J17)=4,"Mi",IF(WEEKDAY(J17)=5,"Do",IF(WEEKDAY(J17)=6,"Fr",IF(WEEKDAY(J17)=7,"Sa"))))))))</f>
        <v>Ma</v>
      </c>
      <c r="K19" s="123" t="str">
        <f aca="false">IF(TI=2,IF(WEEKDAY(K17)=1,"Zo",IF(WEEKDAY(K17)=2,"Ma",IF(WEEKDAY(K17)=3,"Di",IF(WEEKDAY(K17)=4,"Wo",IF(WEEKDAY(K17)=5,"Do",IF(WEEKDAY(K17)=6,"Vr",IF(WEEKDAY(K17)=7,"Za"))))))),IF(WEEKDAY(K17)=1,"So",IF(WEEKDAY(K17)=2,"Mo",IF(WEEKDAY(K17)=3,"Di",IF(WEEKDAY(K17)=4,"Mi",IF(WEEKDAY(K17)=5,"Do",IF(WEEKDAY(K17)=6,"Fr",IF(WEEKDAY(K17)=7,"Sa"))))))))</f>
        <v>Di</v>
      </c>
      <c r="L19" s="123" t="str">
        <f aca="false">IF(TI=2,IF(WEEKDAY(L17)=1,"Zo",IF(WEEKDAY(L17)=2,"Ma",IF(WEEKDAY(L17)=3,"Di",IF(WEEKDAY(L17)=4,"Wo",IF(WEEKDAY(L17)=5,"Do",IF(WEEKDAY(L17)=6,"Vr",IF(WEEKDAY(L17)=7,"Za"))))))),IF(WEEKDAY(L17)=1,"So",IF(WEEKDAY(L17)=2,"Mo",IF(WEEKDAY(L17)=3,"Di",IF(WEEKDAY(L17)=4,"Mi",IF(WEEKDAY(L17)=5,"Do",IF(WEEKDAY(L17)=6,"Fr",IF(WEEKDAY(L17)=7,"Sa"))))))))</f>
        <v>Wo</v>
      </c>
      <c r="M19" s="123" t="str">
        <f aca="false">IF(TI=2,IF(WEEKDAY(M17)=1,"Zo",IF(WEEKDAY(M17)=2,"Ma",IF(WEEKDAY(M17)=3,"Di",IF(WEEKDAY(M17)=4,"Wo",IF(WEEKDAY(M17)=5,"Do",IF(WEEKDAY(M17)=6,"Vr",IF(WEEKDAY(M17)=7,"Za"))))))),IF(WEEKDAY(M17)=1,"So",IF(WEEKDAY(M17)=2,"Mo",IF(WEEKDAY(M17)=3,"Di",IF(WEEKDAY(M17)=4,"Mi",IF(WEEKDAY(M17)=5,"Do",IF(WEEKDAY(M17)=6,"Fr",IF(WEEKDAY(M17)=7,"Sa"))))))))</f>
        <v>Do</v>
      </c>
      <c r="N19" s="123" t="str">
        <f aca="false">IF(TI=2,IF(WEEKDAY(N17)=1,"Zo",IF(WEEKDAY(N17)=2,"Ma",IF(WEEKDAY(N17)=3,"Di",IF(WEEKDAY(N17)=4,"Wo",IF(WEEKDAY(N17)=5,"Do",IF(WEEKDAY(N17)=6,"Vr",IF(WEEKDAY(N17)=7,"Za"))))))),IF(WEEKDAY(N17)=1,"So",IF(WEEKDAY(N17)=2,"Mo",IF(WEEKDAY(N17)=3,"Di",IF(WEEKDAY(N17)=4,"Mi",IF(WEEKDAY(N17)=5,"Do",IF(WEEKDAY(N17)=6,"Fr",IF(WEEKDAY(N17)=7,"Sa"))))))))</f>
        <v>Vr</v>
      </c>
      <c r="O19" s="123" t="str">
        <f aca="false">IF(TI=2,IF(WEEKDAY(O17)=1,"Zo",IF(WEEKDAY(O17)=2,"Ma",IF(WEEKDAY(O17)=3,"Di",IF(WEEKDAY(O17)=4,"Wo",IF(WEEKDAY(O17)=5,"Do",IF(WEEKDAY(O17)=6,"Vr",IF(WEEKDAY(O17)=7,"Za"))))))),IF(WEEKDAY(O17)=1,"So",IF(WEEKDAY(O17)=2,"Mo",IF(WEEKDAY(O17)=3,"Di",IF(WEEKDAY(O17)=4,"Mi",IF(WEEKDAY(O17)=5,"Do",IF(WEEKDAY(O17)=6,"Fr",IF(WEEKDAY(O17)=7,"Sa"))))))))</f>
        <v>Za</v>
      </c>
      <c r="P19" s="123" t="str">
        <f aca="false">IF(TI=2,IF(WEEKDAY(P17)=1,"Zo",IF(WEEKDAY(P17)=2,"Ma",IF(WEEKDAY(P17)=3,"Di",IF(WEEKDAY(P17)=4,"Wo",IF(WEEKDAY(P17)=5,"Do",IF(WEEKDAY(P17)=6,"Vr",IF(WEEKDAY(P17)=7,"Za"))))))),IF(WEEKDAY(P17)=1,"So",IF(WEEKDAY(P17)=2,"Mo",IF(WEEKDAY(P17)=3,"Di",IF(WEEKDAY(P17)=4,"Mi",IF(WEEKDAY(P17)=5,"Do",IF(WEEKDAY(P17)=6,"Fr",IF(WEEKDAY(P17)=7,"Sa"))))))))</f>
        <v>Zo</v>
      </c>
      <c r="Q19" s="123" t="str">
        <f aca="false">IF(TI=2,IF(WEEKDAY(Q17)=1,"Zo",IF(WEEKDAY(Q17)=2,"Ma",IF(WEEKDAY(Q17)=3,"Di",IF(WEEKDAY(Q17)=4,"Wo",IF(WEEKDAY(Q17)=5,"Do",IF(WEEKDAY(Q17)=6,"Vr",IF(WEEKDAY(Q17)=7,"Za"))))))),IF(WEEKDAY(Q17)=1,"So",IF(WEEKDAY(Q17)=2,"Mo",IF(WEEKDAY(Q17)=3,"Di",IF(WEEKDAY(Q17)=4,"Mi",IF(WEEKDAY(Q17)=5,"Do",IF(WEEKDAY(Q17)=6,"Fr",IF(WEEKDAY(Q17)=7,"Sa"))))))))</f>
        <v>Ma</v>
      </c>
      <c r="R19" s="123" t="str">
        <f aca="false">IF(TI=2,IF(WEEKDAY(R17)=1,"Zo",IF(WEEKDAY(R17)=2,"Ma",IF(WEEKDAY(R17)=3,"Di",IF(WEEKDAY(R17)=4,"Wo",IF(WEEKDAY(R17)=5,"Do",IF(WEEKDAY(R17)=6,"Vr",IF(WEEKDAY(R17)=7,"Za"))))))),IF(WEEKDAY(R17)=1,"So",IF(WEEKDAY(R17)=2,"Mo",IF(WEEKDAY(R17)=3,"Di",IF(WEEKDAY(R17)=4,"Mi",IF(WEEKDAY(R17)=5,"Do",IF(WEEKDAY(R17)=6,"Fr",IF(WEEKDAY(R17)=7,"Sa"))))))))</f>
        <v>Di</v>
      </c>
      <c r="S19" s="123" t="str">
        <f aca="false">IF(TI=2,IF(WEEKDAY(S17)=1,"Zo",IF(WEEKDAY(S17)=2,"Ma",IF(WEEKDAY(S17)=3,"Di",IF(WEEKDAY(S17)=4,"Wo",IF(WEEKDAY(S17)=5,"Do",IF(WEEKDAY(S17)=6,"Vr",IF(WEEKDAY(S17)=7,"Za"))))))),IF(WEEKDAY(S17)=1,"So",IF(WEEKDAY(S17)=2,"Mo",IF(WEEKDAY(S17)=3,"Di",IF(WEEKDAY(S17)=4,"Mi",IF(WEEKDAY(S17)=5,"Do",IF(WEEKDAY(S17)=6,"Fr",IF(WEEKDAY(S17)=7,"Sa"))))))))</f>
        <v>Wo</v>
      </c>
      <c r="T19" s="123" t="str">
        <f aca="false">IF(TI=2,IF(WEEKDAY(T17)=1,"Zo",IF(WEEKDAY(T17)=2,"Ma",IF(WEEKDAY(T17)=3,"Di",IF(WEEKDAY(T17)=4,"Wo",IF(WEEKDAY(T17)=5,"Do",IF(WEEKDAY(T17)=6,"Vr",IF(WEEKDAY(T17)=7,"Za"))))))),IF(WEEKDAY(T17)=1,"So",IF(WEEKDAY(T17)=2,"Mo",IF(WEEKDAY(T17)=3,"Di",IF(WEEKDAY(T17)=4,"Mi",IF(WEEKDAY(T17)=5,"Do",IF(WEEKDAY(T17)=6,"Fr",IF(WEEKDAY(T17)=7,"Sa"))))))))</f>
        <v>Do</v>
      </c>
      <c r="U19" s="123" t="str">
        <f aca="false">IF(TI=2,IF(WEEKDAY(U17)=1,"Zo",IF(WEEKDAY(U17)=2,"Ma",IF(WEEKDAY(U17)=3,"Di",IF(WEEKDAY(U17)=4,"Wo",IF(WEEKDAY(U17)=5,"Do",IF(WEEKDAY(U17)=6,"Vr",IF(WEEKDAY(U17)=7,"Za"))))))),IF(WEEKDAY(U17)=1,"So",IF(WEEKDAY(U17)=2,"Mo",IF(WEEKDAY(U17)=3,"Di",IF(WEEKDAY(U17)=4,"Mi",IF(WEEKDAY(U17)=5,"Do",IF(WEEKDAY(U17)=6,"Fr",IF(WEEKDAY(U17)=7,"Sa"))))))))</f>
        <v>Vr</v>
      </c>
      <c r="V19" s="123" t="str">
        <f aca="false">IF(TI=2,IF(WEEKDAY(V17)=1,"Zo",IF(WEEKDAY(V17)=2,"Ma",IF(WEEKDAY(V17)=3,"Di",IF(WEEKDAY(V17)=4,"Wo",IF(WEEKDAY(V17)=5,"Do",IF(WEEKDAY(V17)=6,"Vr",IF(WEEKDAY(V17)=7,"Za"))))))),IF(WEEKDAY(V17)=1,"So",IF(WEEKDAY(V17)=2,"Mo",IF(WEEKDAY(V17)=3,"Di",IF(WEEKDAY(V17)=4,"Mi",IF(WEEKDAY(V17)=5,"Do",IF(WEEKDAY(V17)=6,"Fr",IF(WEEKDAY(V17)=7,"Sa"))))))))</f>
        <v>Za</v>
      </c>
      <c r="W19" s="123" t="str">
        <f aca="false">IF(TI=2,IF(WEEKDAY(W17)=1,"Zo",IF(WEEKDAY(W17)=2,"Ma",IF(WEEKDAY(W17)=3,"Di",IF(WEEKDAY(W17)=4,"Wo",IF(WEEKDAY(W17)=5,"Do",IF(WEEKDAY(W17)=6,"Vr",IF(WEEKDAY(W17)=7,"Za"))))))),IF(WEEKDAY(W17)=1,"So",IF(WEEKDAY(W17)=2,"Mo",IF(WEEKDAY(W17)=3,"Di",IF(WEEKDAY(W17)=4,"Mi",IF(WEEKDAY(W17)=5,"Do",IF(WEEKDAY(W17)=6,"Fr",IF(WEEKDAY(W17)=7,"Sa"))))))))</f>
        <v>Zo</v>
      </c>
      <c r="X19" s="123" t="str">
        <f aca="false">IF(TI=2,IF(WEEKDAY(X17)=1,"Zo",IF(WEEKDAY(X17)=2,"Ma",IF(WEEKDAY(X17)=3,"Di",IF(WEEKDAY(X17)=4,"Wo",IF(WEEKDAY(X17)=5,"Do",IF(WEEKDAY(X17)=6,"Vr",IF(WEEKDAY(X17)=7,"Za"))))))),IF(WEEKDAY(X17)=1,"So",IF(WEEKDAY(X17)=2,"Mo",IF(WEEKDAY(X17)=3,"Di",IF(WEEKDAY(X17)=4,"Mi",IF(WEEKDAY(X17)=5,"Do",IF(WEEKDAY(X17)=6,"Fr",IF(WEEKDAY(X17)=7,"Sa"))))))))</f>
        <v>Ma</v>
      </c>
      <c r="Y19" s="123" t="str">
        <f aca="false">IF(TI=2,IF(WEEKDAY(Y17)=1,"Zo",IF(WEEKDAY(Y17)=2,"Ma",IF(WEEKDAY(Y17)=3,"Di",IF(WEEKDAY(Y17)=4,"Wo",IF(WEEKDAY(Y17)=5,"Do",IF(WEEKDAY(Y17)=6,"Vr",IF(WEEKDAY(Y17)=7,"Za"))))))),IF(WEEKDAY(Y17)=1,"So",IF(WEEKDAY(Y17)=2,"Mo",IF(WEEKDAY(Y17)=3,"Di",IF(WEEKDAY(Y17)=4,"Mi",IF(WEEKDAY(Y17)=5,"Do",IF(WEEKDAY(Y17)=6,"Fr",IF(WEEKDAY(Y17)=7,"Sa"))))))))</f>
        <v>Di</v>
      </c>
      <c r="Z19" s="123" t="str">
        <f aca="false">IF(TI=2,IF(WEEKDAY(Z17)=1,"Zo",IF(WEEKDAY(Z17)=2,"Ma",IF(WEEKDAY(Z17)=3,"Di",IF(WEEKDAY(Z17)=4,"Wo",IF(WEEKDAY(Z17)=5,"Do",IF(WEEKDAY(Z17)=6,"Vr",IF(WEEKDAY(Z17)=7,"Za"))))))),IF(WEEKDAY(Z17)=1,"So",IF(WEEKDAY(Z17)=2,"Mo",IF(WEEKDAY(Z17)=3,"Di",IF(WEEKDAY(Z17)=4,"Mi",IF(WEEKDAY(Z17)=5,"Do",IF(WEEKDAY(Z17)=6,"Fr",IF(WEEKDAY(Z17)=7,"Sa"))))))))</f>
        <v>Wo</v>
      </c>
      <c r="AA19" s="123" t="str">
        <f aca="false">IF(TI=2,IF(WEEKDAY(AA17)=1,"Zo",IF(WEEKDAY(AA17)=2,"Ma",IF(WEEKDAY(AA17)=3,"Di",IF(WEEKDAY(AA17)=4,"Wo",IF(WEEKDAY(AA17)=5,"Do",IF(WEEKDAY(AA17)=6,"Vr",IF(WEEKDAY(AA17)=7,"Za"))))))),IF(WEEKDAY(AA17)=1,"So",IF(WEEKDAY(AA17)=2,"Mo",IF(WEEKDAY(AA17)=3,"Di",IF(WEEKDAY(AA17)=4,"Mi",IF(WEEKDAY(AA17)=5,"Do",IF(WEEKDAY(AA17)=6,"Fr",IF(WEEKDAY(AA17)=7,"Sa"))))))))</f>
        <v>Do</v>
      </c>
      <c r="AB19" s="123" t="str">
        <f aca="false">IF(TI=2,IF(WEEKDAY(AB17)=1,"Zo",IF(WEEKDAY(AB17)=2,"Ma",IF(WEEKDAY(AB17)=3,"Di",IF(WEEKDAY(AB17)=4,"Wo",IF(WEEKDAY(AB17)=5,"Do",IF(WEEKDAY(AB17)=6,"Vr",IF(WEEKDAY(AB17)=7,"Za"))))))),IF(WEEKDAY(AB17)=1,"So",IF(WEEKDAY(AB17)=2,"Mo",IF(WEEKDAY(AB17)=3,"Di",IF(WEEKDAY(AB17)=4,"Mi",IF(WEEKDAY(AB17)=5,"Do",IF(WEEKDAY(AB17)=6,"Fr",IF(WEEKDAY(AB17)=7,"Sa"))))))))</f>
        <v>Vr</v>
      </c>
      <c r="AC19" s="123" t="str">
        <f aca="false">IF(TI=2,IF(WEEKDAY(AC17)=1,"Zo",IF(WEEKDAY(AC17)=2,"Ma",IF(WEEKDAY(AC17)=3,"Di",IF(WEEKDAY(AC17)=4,"Wo",IF(WEEKDAY(AC17)=5,"Do",IF(WEEKDAY(AC17)=6,"Vr",IF(WEEKDAY(AC17)=7,"Za"))))))),IF(WEEKDAY(AC17)=1,"So",IF(WEEKDAY(AC17)=2,"Mo",IF(WEEKDAY(AC17)=3,"Di",IF(WEEKDAY(AC17)=4,"Mi",IF(WEEKDAY(AC17)=5,"Do",IF(WEEKDAY(AC17)=6,"Fr",IF(WEEKDAY(AC17)=7,"Sa"))))))))</f>
        <v>Za</v>
      </c>
      <c r="AD19" s="123" t="str">
        <f aca="false">IF(TI=2,IF(WEEKDAY(AD17)=1,"Zo",IF(WEEKDAY(AD17)=2,"Ma",IF(WEEKDAY(AD17)=3,"Di",IF(WEEKDAY(AD17)=4,"Wo",IF(WEEKDAY(AD17)=5,"Do",IF(WEEKDAY(AD17)=6,"Vr",IF(WEEKDAY(AD17)=7,"Za"))))))),IF(WEEKDAY(AD17)=1,"So",IF(WEEKDAY(AD17)=2,"Mo",IF(WEEKDAY(AD17)=3,"Di",IF(WEEKDAY(AD17)=4,"Mi",IF(WEEKDAY(AD17)=5,"Do",IF(WEEKDAY(AD17)=6,"Fr",IF(WEEKDAY(AD17)=7,"Sa"))))))))</f>
        <v>Zo</v>
      </c>
      <c r="AE19" s="123" t="str">
        <f aca="false">IF(TI=2,IF(WEEKDAY(AE17)=1,"Zo",IF(WEEKDAY(AE17)=2,"Ma",IF(WEEKDAY(AE17)=3,"Di",IF(WEEKDAY(AE17)=4,"Wo",IF(WEEKDAY(AE17)=5,"Do",IF(WEEKDAY(AE17)=6,"Vr",IF(WEEKDAY(AE17)=7,"Za"))))))),IF(WEEKDAY(AE17)=1,"So",IF(WEEKDAY(AE17)=2,"Mo",IF(WEEKDAY(AE17)=3,"Di",IF(WEEKDAY(AE17)=4,"Mi",IF(WEEKDAY(AE17)=5,"Do",IF(WEEKDAY(AE17)=6,"Fr",IF(WEEKDAY(AE17)=7,"Sa"))))))))</f>
        <v>Ma</v>
      </c>
      <c r="AF19" s="123" t="str">
        <f aca="false">IF(TI=2,IF(WEEKDAY(AF17)=1,"Zo",IF(WEEKDAY(AF17)=2,"Ma",IF(WEEKDAY(AF17)=3,"Di",IF(WEEKDAY(AF17)=4,"Wo",IF(WEEKDAY(AF17)=5,"Do",IF(WEEKDAY(AF17)=6,"Vr",IF(WEEKDAY(AF17)=7,"Za"))))))),IF(WEEKDAY(AF17)=1,"So",IF(WEEKDAY(AF17)=2,"Mo",IF(WEEKDAY(AF17)=3,"Di",IF(WEEKDAY(AF17)=4,"Mi",IF(WEEKDAY(AF17)=5,"Do",IF(WEEKDAY(AF17)=6,"Fr",IF(WEEKDAY(AF17)=7,"Sa"))))))))</f>
        <v>Di</v>
      </c>
      <c r="AG19" s="123" t="str">
        <f aca="false">IF(TI=2,IF(WEEKDAY(AG17)=1,"Zo",IF(WEEKDAY(AG17)=2,"Ma",IF(WEEKDAY(AG17)=3,"Di",IF(WEEKDAY(AG17)=4,"Wo",IF(WEEKDAY(AG17)=5,"Do",IF(WEEKDAY(AG17)=6,"Vr",IF(WEEKDAY(AG17)=7,"Za"))))))),IF(WEEKDAY(AG17)=1,"So",IF(WEEKDAY(AG17)=2,"Mo",IF(WEEKDAY(AG17)=3,"Di",IF(WEEKDAY(AG17)=4,"Mi",IF(WEEKDAY(AG17)=5,"Do",IF(WEEKDAY(AG17)=6,"Fr",IF(WEEKDAY(AG17)=7,"Sa"))))))))</f>
        <v>Wo</v>
      </c>
      <c r="AH19" s="123" t="str">
        <f aca="false">IF(TI=2,IF(WEEKDAY(AH17)=1,"Zo",IF(WEEKDAY(AH17)=2,"Ma",IF(WEEKDAY(AH17)=3,"Di",IF(WEEKDAY(AH17)=4,"Wo",IF(WEEKDAY(AH17)=5,"Do",IF(WEEKDAY(AH17)=6,"Vr",IF(WEEKDAY(AH17)=7,"Za"))))))),IF(WEEKDAY(AH17)=1,"So",IF(WEEKDAY(AH17)=2,"Mo",IF(WEEKDAY(AH17)=3,"Di",IF(WEEKDAY(AH17)=4,"Mi",IF(WEEKDAY(AH17)=5,"Do",IF(WEEKDAY(AH17)=6,"Fr",IF(WEEKDAY(AH17)=7,"Sa"))))))))</f>
        <v>Do</v>
      </c>
      <c r="AI19" s="123" t="str">
        <f aca="false">IF(TI=2,IF(WEEKDAY(AI17)=1,"Zo",IF(WEEKDAY(AI17)=2,"Ma",IF(WEEKDAY(AI17)=3,"Di",IF(WEEKDAY(AI17)=4,"Wo",IF(WEEKDAY(AI17)=5,"Do",IF(WEEKDAY(AI17)=6,"Vr",IF(WEEKDAY(AI17)=7,"Za"))))))),IF(WEEKDAY(AI17)=1,"So",IF(WEEKDAY(AI17)=2,"Mo",IF(WEEKDAY(AI17)=3,"Di",IF(WEEKDAY(AI17)=4,"Mi",IF(WEEKDAY(AI17)=5,"Do",IF(WEEKDAY(AI17)=6,"Fr",IF(WEEKDAY(AI17)=7,"Sa"))))))))</f>
        <v>Vr</v>
      </c>
      <c r="AJ19" s="123" t="str">
        <f aca="false">IF(TI=2,IF(WEEKDAY(AJ17)=1,"Zo",IF(WEEKDAY(AJ17)=2,"Ma",IF(WEEKDAY(AJ17)=3,"Di",IF(WEEKDAY(AJ17)=4,"Wo",IF(WEEKDAY(AJ17)=5,"Do",IF(WEEKDAY(AJ17)=6,"Vr",IF(WEEKDAY(AJ17)=7,"Za"))))))),IF(WEEKDAY(AJ17)=1,"So",IF(WEEKDAY(AJ17)=2,"Mo",IF(WEEKDAY(AJ17)=3,"Di",IF(WEEKDAY(AJ17)=4,"Mi",IF(WEEKDAY(AJ17)=5,"Do",IF(WEEKDAY(AJ17)=6,"Fr",IF(WEEKDAY(AJ17)=7,"Sa"))))))))</f>
        <v>Za</v>
      </c>
      <c r="AK19" s="124"/>
    </row>
    <row r="20" customFormat="false" ht="13.8" hidden="false" customHeight="false" outlineLevel="0" collapsed="false">
      <c r="B20" s="45"/>
      <c r="G20" s="125" t="n">
        <f aca="false">IF(OR(WEEKDAY(G17)=1,WEEKDAY(G17)=7),1,0)</f>
        <v>0</v>
      </c>
      <c r="H20" s="126" t="n">
        <f aca="false">IF(OR(WEEKDAY(H17)=1,WEEKDAY(H17)=7),1,0)</f>
        <v>1</v>
      </c>
      <c r="I20" s="126" t="n">
        <f aca="false">IF(OR(WEEKDAY(I17)=1,WEEKDAY(I17)=7),1,0)</f>
        <v>1</v>
      </c>
      <c r="J20" s="126" t="n">
        <f aca="false">IF(OR(WEEKDAY(J17)=1,WEEKDAY(J17)=7),1,0)</f>
        <v>0</v>
      </c>
      <c r="K20" s="126" t="n">
        <f aca="false">IF(OR(WEEKDAY(K17)=1,WEEKDAY(K17)=7),1,0)</f>
        <v>0</v>
      </c>
      <c r="L20" s="126" t="n">
        <f aca="false">IF(OR(WEEKDAY(L17)=1,WEEKDAY(L17)=7),1,0)</f>
        <v>0</v>
      </c>
      <c r="M20" s="126" t="n">
        <f aca="false">IF(OR(WEEKDAY(M17)=1,WEEKDAY(M17)=7),1,0)</f>
        <v>0</v>
      </c>
      <c r="N20" s="126" t="n">
        <f aca="false">IF(OR(WEEKDAY(N17)=1,WEEKDAY(N17)=7),1,0)</f>
        <v>0</v>
      </c>
      <c r="O20" s="126" t="n">
        <f aca="false">IF(OR(WEEKDAY(O17)=1,WEEKDAY(O17)=7),1,0)</f>
        <v>1</v>
      </c>
      <c r="P20" s="126" t="n">
        <f aca="false">IF(OR(WEEKDAY(P17)=1,WEEKDAY(P17)=7),1,0)</f>
        <v>1</v>
      </c>
      <c r="Q20" s="126" t="n">
        <f aca="false">IF(OR(WEEKDAY(Q17)=1,WEEKDAY(Q17)=7),1,0)</f>
        <v>0</v>
      </c>
      <c r="R20" s="126" t="n">
        <f aca="false">IF(OR(WEEKDAY(R17)=1,WEEKDAY(R17)=7),1,0)</f>
        <v>0</v>
      </c>
      <c r="S20" s="126" t="n">
        <f aca="false">IF(OR(WEEKDAY(S17)=1,WEEKDAY(S17)=7),1,0)</f>
        <v>0</v>
      </c>
      <c r="T20" s="126" t="n">
        <f aca="false">IF(OR(WEEKDAY(T17)=1,WEEKDAY(T17)=7),1,0)</f>
        <v>0</v>
      </c>
      <c r="U20" s="126" t="n">
        <f aca="false">IF(OR(WEEKDAY(U17)=1,WEEKDAY(U17)=7),1,0)</f>
        <v>0</v>
      </c>
      <c r="V20" s="126" t="n">
        <f aca="false">IF(OR(WEEKDAY(V17)=1,WEEKDAY(V17)=7),1,0)</f>
        <v>1</v>
      </c>
      <c r="W20" s="126" t="n">
        <f aca="false">IF(OR(WEEKDAY(W17)=1,WEEKDAY(W17)=7),1,0)</f>
        <v>1</v>
      </c>
      <c r="X20" s="126" t="n">
        <f aca="false">IF(OR(WEEKDAY(X17)=1,WEEKDAY(X17)=7),1,0)</f>
        <v>0</v>
      </c>
      <c r="Y20" s="126" t="n">
        <f aca="false">IF(OR(WEEKDAY(Y17)=1,WEEKDAY(Y17)=7),1,0)</f>
        <v>0</v>
      </c>
      <c r="Z20" s="126" t="n">
        <f aca="false">IF(OR(WEEKDAY(Z17)=1,WEEKDAY(Z17)=7),1,0)</f>
        <v>0</v>
      </c>
      <c r="AA20" s="126" t="n">
        <f aca="false">IF(OR(WEEKDAY(AA17)=1,WEEKDAY(AA17)=7),1,0)</f>
        <v>0</v>
      </c>
      <c r="AB20" s="126" t="n">
        <f aca="false">IF(OR(WEEKDAY(AB17)=1,WEEKDAY(AB17)=7),1,0)</f>
        <v>0</v>
      </c>
      <c r="AC20" s="126" t="n">
        <f aca="false">IF(OR(WEEKDAY(AC17)=1,WEEKDAY(AC17)=7),1,0)</f>
        <v>1</v>
      </c>
      <c r="AD20" s="126" t="n">
        <f aca="false">IF(OR(WEEKDAY(AD17)=1,WEEKDAY(AD17)=7),1,0)</f>
        <v>1</v>
      </c>
      <c r="AE20" s="126" t="n">
        <f aca="false">IF(OR(WEEKDAY(AE17)=1,WEEKDAY(AE17)=7),1,0)</f>
        <v>0</v>
      </c>
      <c r="AF20" s="126" t="n">
        <f aca="false">IF(OR(WEEKDAY(AF17)=1,WEEKDAY(AF17)=7),1,0)</f>
        <v>0</v>
      </c>
      <c r="AG20" s="126" t="n">
        <f aca="false">IF(OR(WEEKDAY(AG17)=1,WEEKDAY(AG17)=7),1,0)</f>
        <v>0</v>
      </c>
      <c r="AH20" s="126" t="n">
        <f aca="false">IF(OR(WEEKDAY(AH17)=1,WEEKDAY(AH17)=7),1,0)</f>
        <v>0</v>
      </c>
      <c r="AI20" s="126" t="n">
        <f aca="false">IF(OR(WEEKDAY(AI17)=1,WEEKDAY(AI17)=7),1,0)</f>
        <v>0</v>
      </c>
      <c r="AJ20" s="126" t="n">
        <f aca="false">IF(OR(WEEKDAY(AJ17)=1,WEEKDAY(AJ17)=7),1,0)</f>
        <v>1</v>
      </c>
      <c r="AK20" s="124"/>
    </row>
    <row r="21" customFormat="false" ht="38.25" hidden="false" customHeight="true" outlineLevel="0" collapsed="false">
      <c r="B21" s="45"/>
      <c r="C21" s="58" t="str">
        <f aca="false">VLOOKUP(28,TA,TI,FALSE())</f>
        <v>Projectnummer en projectnaam Interreg VIA Deutschland-Nederland projecten:</v>
      </c>
      <c r="D21" s="58"/>
      <c r="E21" s="58"/>
      <c r="G21" s="45"/>
      <c r="AK21" s="124"/>
    </row>
    <row r="22" s="64" customFormat="true" ht="30.75" hidden="false" customHeight="true" outlineLevel="0" collapsed="false">
      <c r="B22" s="128" t="n">
        <v>1</v>
      </c>
      <c r="C22" s="129" t="n">
        <f aca="false">IF(+Overzicht!C27="","",+Overzicht!C27)</f>
        <v>32010</v>
      </c>
      <c r="E22" s="220" t="str">
        <f aca="false">IF(+Overzicht!E27="","",+Overzicht!E27)</f>
        <v>EKW</v>
      </c>
      <c r="G22" s="131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3"/>
      <c r="U22" s="133"/>
      <c r="V22" s="133"/>
      <c r="W22" s="133"/>
      <c r="X22" s="133"/>
      <c r="Y22" s="133"/>
      <c r="Z22" s="133"/>
      <c r="AA22" s="133"/>
      <c r="AB22" s="133"/>
      <c r="AC22" s="133"/>
      <c r="AD22" s="133"/>
      <c r="AE22" s="133"/>
      <c r="AF22" s="133"/>
      <c r="AG22" s="133"/>
      <c r="AH22" s="133"/>
      <c r="AI22" s="133"/>
      <c r="AJ22" s="133"/>
      <c r="AK22" s="134" t="n">
        <f aca="false">SUM(G22:AJ22)</f>
        <v>0</v>
      </c>
    </row>
    <row r="23" s="64" customFormat="true" ht="30.75" hidden="false" customHeight="true" outlineLevel="0" collapsed="false">
      <c r="B23" s="128" t="n">
        <v>2</v>
      </c>
      <c r="C23" s="129" t="str">
        <f aca="false">IF(+Overzicht!C28="","",+Overzicht!C28)</f>
        <v/>
      </c>
      <c r="E23" s="220" t="str">
        <f aca="false">IF(+Overzicht!E28="","",+Overzicht!E28)</f>
        <v/>
      </c>
      <c r="G23" s="131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3"/>
      <c r="U23" s="133"/>
      <c r="V23" s="133"/>
      <c r="W23" s="133"/>
      <c r="X23" s="133"/>
      <c r="Y23" s="133"/>
      <c r="Z23" s="133"/>
      <c r="AA23" s="133"/>
      <c r="AB23" s="133"/>
      <c r="AC23" s="133"/>
      <c r="AD23" s="133"/>
      <c r="AE23" s="133"/>
      <c r="AF23" s="133"/>
      <c r="AG23" s="133"/>
      <c r="AH23" s="133"/>
      <c r="AI23" s="133"/>
      <c r="AJ23" s="133"/>
      <c r="AK23" s="134" t="n">
        <f aca="false">SUM(G23:AJ23)</f>
        <v>0</v>
      </c>
    </row>
    <row r="24" s="64" customFormat="true" ht="30.75" hidden="false" customHeight="true" outlineLevel="0" collapsed="false">
      <c r="B24" s="128" t="n">
        <v>3</v>
      </c>
      <c r="C24" s="129" t="str">
        <f aca="false">IF(+Overzicht!C29="","",+Overzicht!C29)</f>
        <v/>
      </c>
      <c r="E24" s="220" t="str">
        <f aca="false">IF(+Overzicht!E29="","",+Overzicht!E29)</f>
        <v/>
      </c>
      <c r="G24" s="131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3"/>
      <c r="U24" s="133"/>
      <c r="V24" s="133"/>
      <c r="W24" s="133"/>
      <c r="X24" s="133"/>
      <c r="Y24" s="133"/>
      <c r="Z24" s="133"/>
      <c r="AA24" s="133"/>
      <c r="AB24" s="133"/>
      <c r="AC24" s="133"/>
      <c r="AD24" s="133"/>
      <c r="AE24" s="133"/>
      <c r="AF24" s="133"/>
      <c r="AG24" s="133"/>
      <c r="AH24" s="133"/>
      <c r="AI24" s="133"/>
      <c r="AJ24" s="133"/>
      <c r="AK24" s="134" t="n">
        <f aca="false">SUM(G24:AJ24)</f>
        <v>0</v>
      </c>
    </row>
    <row r="25" s="64" customFormat="true" ht="30.75" hidden="false" customHeight="true" outlineLevel="0" collapsed="false">
      <c r="B25" s="128" t="n">
        <v>4</v>
      </c>
      <c r="C25" s="129" t="str">
        <f aca="false">IF(+Overzicht!C30="","",+Overzicht!C30)</f>
        <v/>
      </c>
      <c r="E25" s="220" t="str">
        <f aca="false">IF(+Overzicht!E30="","",+Overzicht!E30)</f>
        <v/>
      </c>
      <c r="G25" s="131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F25" s="133"/>
      <c r="AG25" s="133"/>
      <c r="AH25" s="133"/>
      <c r="AI25" s="133"/>
      <c r="AJ25" s="133"/>
      <c r="AK25" s="134" t="n">
        <f aca="false">SUM(G25:AJ25)</f>
        <v>0</v>
      </c>
    </row>
    <row r="26" s="64" customFormat="true" ht="30.75" hidden="false" customHeight="true" outlineLevel="0" collapsed="false">
      <c r="B26" s="128" t="n">
        <v>5</v>
      </c>
      <c r="C26" s="129" t="str">
        <f aca="false">IF(+Overzicht!C31="","",+Overzicht!C31)</f>
        <v/>
      </c>
      <c r="E26" s="220" t="str">
        <f aca="false">IF(+Overzicht!E31="","",+Overzicht!E31)</f>
        <v/>
      </c>
      <c r="G26" s="131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3"/>
      <c r="U26" s="133"/>
      <c r="V26" s="133"/>
      <c r="W26" s="133"/>
      <c r="X26" s="133"/>
      <c r="Y26" s="133"/>
      <c r="Z26" s="133"/>
      <c r="AA26" s="133"/>
      <c r="AB26" s="133"/>
      <c r="AC26" s="133"/>
      <c r="AD26" s="133"/>
      <c r="AE26" s="133"/>
      <c r="AF26" s="133"/>
      <c r="AG26" s="133"/>
      <c r="AH26" s="133"/>
      <c r="AI26" s="133"/>
      <c r="AJ26" s="133"/>
      <c r="AK26" s="134" t="n">
        <f aca="false">SUM(G26:AJ26)</f>
        <v>0</v>
      </c>
    </row>
    <row r="27" s="162" customFormat="true" ht="17.4" hidden="false" customHeight="false" outlineLevel="0" collapsed="false">
      <c r="B27" s="163"/>
      <c r="C27" s="76" t="str">
        <f aca="false">VLOOKUP(29,TA,TI,FALSE())</f>
        <v>Totaal Interreg VI-A projecten:</v>
      </c>
      <c r="D27" s="76"/>
      <c r="E27" s="76"/>
      <c r="F27" s="76"/>
      <c r="G27" s="135" t="n">
        <f aca="false">SUM(G22:G26)</f>
        <v>0</v>
      </c>
      <c r="H27" s="136" t="n">
        <f aca="false">SUM(H22:H26)</f>
        <v>0</v>
      </c>
      <c r="I27" s="136" t="n">
        <f aca="false">SUM(I22:I26)</f>
        <v>0</v>
      </c>
      <c r="J27" s="136" t="n">
        <f aca="false">SUM(J22:J26)</f>
        <v>0</v>
      </c>
      <c r="K27" s="136" t="n">
        <f aca="false">SUM(K22:K26)</f>
        <v>0</v>
      </c>
      <c r="L27" s="136" t="n">
        <f aca="false">SUM(L22:L26)</f>
        <v>0</v>
      </c>
      <c r="M27" s="136" t="n">
        <f aca="false">SUM(M22:M26)</f>
        <v>0</v>
      </c>
      <c r="N27" s="136" t="n">
        <f aca="false">SUM(N22:N26)</f>
        <v>0</v>
      </c>
      <c r="O27" s="136" t="n">
        <f aca="false">SUM(O22:O26)</f>
        <v>0</v>
      </c>
      <c r="P27" s="136" t="n">
        <f aca="false">SUM(P22:P26)</f>
        <v>0</v>
      </c>
      <c r="Q27" s="136" t="n">
        <f aca="false">SUM(Q22:Q26)</f>
        <v>0</v>
      </c>
      <c r="R27" s="136" t="n">
        <f aca="false">SUM(R22:R26)</f>
        <v>0</v>
      </c>
      <c r="S27" s="136" t="n">
        <f aca="false">SUM(S22:S26)</f>
        <v>0</v>
      </c>
      <c r="T27" s="136" t="n">
        <f aca="false">SUM(T22:T26)</f>
        <v>0</v>
      </c>
      <c r="U27" s="136" t="n">
        <f aca="false">SUM(U22:U26)</f>
        <v>0</v>
      </c>
      <c r="V27" s="136" t="n">
        <f aca="false">SUM(V22:V26)</f>
        <v>0</v>
      </c>
      <c r="W27" s="136" t="n">
        <f aca="false">SUM(W22:W26)</f>
        <v>0</v>
      </c>
      <c r="X27" s="136" t="n">
        <f aca="false">SUM(X22:X26)</f>
        <v>0</v>
      </c>
      <c r="Y27" s="136" t="n">
        <f aca="false">SUM(Y22:Y26)</f>
        <v>0</v>
      </c>
      <c r="Z27" s="136" t="n">
        <f aca="false">SUM(Z22:Z26)</f>
        <v>0</v>
      </c>
      <c r="AA27" s="136" t="n">
        <f aca="false">SUM(AA22:AA26)</f>
        <v>0</v>
      </c>
      <c r="AB27" s="136" t="n">
        <f aca="false">SUM(AB22:AB26)</f>
        <v>0</v>
      </c>
      <c r="AC27" s="136" t="n">
        <f aca="false">SUM(AC22:AC26)</f>
        <v>0</v>
      </c>
      <c r="AD27" s="136" t="n">
        <f aca="false">SUM(AD22:AD26)</f>
        <v>0</v>
      </c>
      <c r="AE27" s="136" t="n">
        <f aca="false">SUM(AE22:AE26)</f>
        <v>0</v>
      </c>
      <c r="AF27" s="136" t="n">
        <f aca="false">SUM(AF22:AF26)</f>
        <v>0</v>
      </c>
      <c r="AG27" s="136" t="n">
        <f aca="false">SUM(AG22:AG26)</f>
        <v>0</v>
      </c>
      <c r="AH27" s="136" t="n">
        <f aca="false">SUM(AH22:AH26)</f>
        <v>0</v>
      </c>
      <c r="AI27" s="136" t="n">
        <f aca="false">SUM(AI22:AI26)</f>
        <v>0</v>
      </c>
      <c r="AJ27" s="136" t="n">
        <f aca="false">SUM(AJ22:AJ26)</f>
        <v>0</v>
      </c>
      <c r="AK27" s="137" t="n">
        <f aca="false">SUM(G27:AJ27)</f>
        <v>0</v>
      </c>
    </row>
    <row r="28" s="64" customFormat="true" ht="15" hidden="false" customHeight="false" outlineLevel="0" collapsed="false">
      <c r="B28" s="167"/>
      <c r="G28" s="138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  <c r="AA28" s="139"/>
      <c r="AB28" s="139"/>
      <c r="AC28" s="139"/>
      <c r="AD28" s="139"/>
      <c r="AE28" s="139"/>
      <c r="AF28" s="139"/>
      <c r="AG28" s="139"/>
      <c r="AH28" s="139"/>
      <c r="AI28" s="139"/>
      <c r="AJ28" s="139"/>
      <c r="AK28" s="134"/>
    </row>
    <row r="29" s="64" customFormat="true" ht="17.4" hidden="false" customHeight="false" outlineLevel="0" collapsed="false">
      <c r="B29" s="167"/>
      <c r="C29" s="77" t="str">
        <f aca="false">VLOOKUP(42,TA,TI,FALSE())</f>
        <v>Overige Interreg-projecten</v>
      </c>
      <c r="G29" s="140" t="n">
        <v>0</v>
      </c>
      <c r="H29" s="141" t="n">
        <v>0</v>
      </c>
      <c r="I29" s="141" t="n">
        <v>0</v>
      </c>
      <c r="J29" s="141" t="n">
        <v>0</v>
      </c>
      <c r="K29" s="141" t="n">
        <v>0</v>
      </c>
      <c r="L29" s="141" t="n">
        <v>0</v>
      </c>
      <c r="M29" s="141" t="n">
        <v>0</v>
      </c>
      <c r="N29" s="141" t="n">
        <v>0</v>
      </c>
      <c r="O29" s="141" t="n">
        <v>0</v>
      </c>
      <c r="P29" s="141" t="n">
        <v>0</v>
      </c>
      <c r="Q29" s="141" t="n">
        <v>0</v>
      </c>
      <c r="R29" s="141" t="n">
        <v>0</v>
      </c>
      <c r="S29" s="141" t="n">
        <v>0</v>
      </c>
      <c r="T29" s="141" t="n">
        <v>0</v>
      </c>
      <c r="U29" s="141" t="n">
        <v>0</v>
      </c>
      <c r="V29" s="141" t="n">
        <v>0</v>
      </c>
      <c r="W29" s="141" t="n">
        <v>0</v>
      </c>
      <c r="X29" s="141" t="n">
        <v>0</v>
      </c>
      <c r="Y29" s="141" t="n">
        <v>0</v>
      </c>
      <c r="Z29" s="141" t="n">
        <v>0</v>
      </c>
      <c r="AA29" s="141" t="n">
        <v>0</v>
      </c>
      <c r="AB29" s="141" t="n">
        <v>0</v>
      </c>
      <c r="AC29" s="141" t="n">
        <v>0</v>
      </c>
      <c r="AD29" s="141" t="n">
        <v>0</v>
      </c>
      <c r="AE29" s="141" t="n">
        <v>0</v>
      </c>
      <c r="AF29" s="141" t="n">
        <v>0</v>
      </c>
      <c r="AG29" s="141" t="n">
        <v>0</v>
      </c>
      <c r="AH29" s="141" t="n">
        <v>0</v>
      </c>
      <c r="AI29" s="141" t="n">
        <v>0</v>
      </c>
      <c r="AJ29" s="142" t="n">
        <v>0</v>
      </c>
      <c r="AK29" s="134" t="n">
        <f aca="false">SUM(G29:AJ29)</f>
        <v>0</v>
      </c>
    </row>
    <row r="30" s="64" customFormat="true" ht="15" hidden="false" customHeight="false" outlineLevel="0" collapsed="false">
      <c r="B30" s="167"/>
      <c r="G30" s="143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4"/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144"/>
      <c r="AK30" s="134"/>
    </row>
    <row r="31" s="64" customFormat="true" ht="17.4" hidden="false" customHeight="false" outlineLevel="0" collapsed="false">
      <c r="B31" s="167"/>
      <c r="C31" s="77" t="str">
        <f aca="false">VLOOKUP(30,TA,TI,FALSE())</f>
        <v>Overige gesubsidieerde projecten</v>
      </c>
      <c r="D31" s="77"/>
      <c r="E31" s="77"/>
      <c r="F31" s="77"/>
      <c r="G31" s="145" t="n">
        <v>0</v>
      </c>
      <c r="H31" s="142" t="n">
        <v>0</v>
      </c>
      <c r="I31" s="142" t="n">
        <v>0</v>
      </c>
      <c r="J31" s="142" t="n">
        <v>0</v>
      </c>
      <c r="K31" s="142" t="n">
        <v>0</v>
      </c>
      <c r="L31" s="142" t="n">
        <v>0</v>
      </c>
      <c r="M31" s="142" t="n">
        <v>0</v>
      </c>
      <c r="N31" s="142" t="n">
        <v>0</v>
      </c>
      <c r="O31" s="142" t="n">
        <v>0</v>
      </c>
      <c r="P31" s="142" t="n">
        <v>0</v>
      </c>
      <c r="Q31" s="142" t="n">
        <v>0</v>
      </c>
      <c r="R31" s="142" t="n">
        <v>0</v>
      </c>
      <c r="S31" s="142" t="n">
        <v>0</v>
      </c>
      <c r="T31" s="142" t="n">
        <v>0</v>
      </c>
      <c r="U31" s="142" t="n">
        <v>0</v>
      </c>
      <c r="V31" s="142" t="n">
        <v>0</v>
      </c>
      <c r="W31" s="142" t="n">
        <v>0</v>
      </c>
      <c r="X31" s="142" t="n">
        <v>0</v>
      </c>
      <c r="Y31" s="142" t="n">
        <v>0</v>
      </c>
      <c r="Z31" s="142" t="n">
        <v>0</v>
      </c>
      <c r="AA31" s="142" t="n">
        <v>0</v>
      </c>
      <c r="AB31" s="142" t="n">
        <v>0</v>
      </c>
      <c r="AC31" s="142" t="n">
        <v>0</v>
      </c>
      <c r="AD31" s="142" t="n">
        <v>0</v>
      </c>
      <c r="AE31" s="142" t="n">
        <v>0</v>
      </c>
      <c r="AF31" s="142" t="n">
        <v>0</v>
      </c>
      <c r="AG31" s="142" t="n">
        <v>0</v>
      </c>
      <c r="AH31" s="142" t="n">
        <v>0</v>
      </c>
      <c r="AI31" s="142" t="n">
        <v>0</v>
      </c>
      <c r="AJ31" s="142" t="n">
        <v>0</v>
      </c>
      <c r="AK31" s="134" t="n">
        <f aca="false">SUM(G31:AJ31)</f>
        <v>0</v>
      </c>
    </row>
    <row r="32" s="64" customFormat="true" ht="15" hidden="false" customHeight="false" outlineLevel="0" collapsed="false">
      <c r="B32" s="167"/>
      <c r="G32" s="143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4"/>
      <c r="Y32" s="144"/>
      <c r="Z32" s="144"/>
      <c r="AA32" s="144"/>
      <c r="AB32" s="144"/>
      <c r="AC32" s="144"/>
      <c r="AD32" s="144"/>
      <c r="AE32" s="144"/>
      <c r="AF32" s="144"/>
      <c r="AG32" s="144"/>
      <c r="AH32" s="144"/>
      <c r="AI32" s="144"/>
      <c r="AJ32" s="144"/>
      <c r="AK32" s="134"/>
    </row>
    <row r="33" s="64" customFormat="true" ht="17.4" hidden="false" customHeight="false" outlineLevel="0" collapsed="false">
      <c r="B33" s="167"/>
      <c r="C33" s="77" t="str">
        <f aca="false">VLOOKUP(31,TA,TI,FALSE())</f>
        <v>Overige werkzaamheden</v>
      </c>
      <c r="D33" s="77"/>
      <c r="E33" s="77"/>
      <c r="F33" s="77"/>
      <c r="G33" s="145" t="n">
        <v>0</v>
      </c>
      <c r="H33" s="142" t="n">
        <v>0</v>
      </c>
      <c r="I33" s="142" t="n">
        <v>0</v>
      </c>
      <c r="J33" s="142" t="n">
        <v>0</v>
      </c>
      <c r="K33" s="142" t="n">
        <v>0</v>
      </c>
      <c r="L33" s="142" t="n">
        <v>0</v>
      </c>
      <c r="M33" s="142" t="n">
        <v>0</v>
      </c>
      <c r="N33" s="142" t="n">
        <v>0</v>
      </c>
      <c r="O33" s="142" t="n">
        <v>0</v>
      </c>
      <c r="P33" s="142" t="n">
        <v>0</v>
      </c>
      <c r="Q33" s="142" t="n">
        <v>0</v>
      </c>
      <c r="R33" s="142" t="n">
        <v>0</v>
      </c>
      <c r="S33" s="142" t="n">
        <v>0</v>
      </c>
      <c r="T33" s="142" t="n">
        <v>0</v>
      </c>
      <c r="U33" s="142" t="n">
        <v>0</v>
      </c>
      <c r="V33" s="142" t="n">
        <v>0</v>
      </c>
      <c r="W33" s="142" t="n">
        <v>0</v>
      </c>
      <c r="X33" s="142" t="n">
        <v>0</v>
      </c>
      <c r="Y33" s="142" t="n">
        <v>0</v>
      </c>
      <c r="Z33" s="142" t="n">
        <v>0</v>
      </c>
      <c r="AA33" s="142" t="n">
        <v>0</v>
      </c>
      <c r="AB33" s="142" t="n">
        <v>0</v>
      </c>
      <c r="AC33" s="142" t="n">
        <v>0</v>
      </c>
      <c r="AD33" s="142" t="n">
        <v>0</v>
      </c>
      <c r="AE33" s="142" t="n">
        <v>0</v>
      </c>
      <c r="AF33" s="142" t="n">
        <v>0</v>
      </c>
      <c r="AG33" s="142" t="n">
        <v>0</v>
      </c>
      <c r="AH33" s="142" t="n">
        <v>0</v>
      </c>
      <c r="AI33" s="142" t="n">
        <v>0</v>
      </c>
      <c r="AJ33" s="142" t="n">
        <v>0</v>
      </c>
      <c r="AK33" s="134" t="n">
        <f aca="false">SUM(G33:AJ33)</f>
        <v>0</v>
      </c>
    </row>
    <row r="34" s="64" customFormat="true" ht="15" hidden="false" customHeight="false" outlineLevel="0" collapsed="false">
      <c r="B34" s="167"/>
      <c r="G34" s="138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39"/>
      <c r="W34" s="139"/>
      <c r="X34" s="139"/>
      <c r="Y34" s="139"/>
      <c r="Z34" s="139"/>
      <c r="AA34" s="139"/>
      <c r="AB34" s="139"/>
      <c r="AC34" s="139"/>
      <c r="AD34" s="139"/>
      <c r="AE34" s="139"/>
      <c r="AF34" s="139"/>
      <c r="AG34" s="139"/>
      <c r="AH34" s="139"/>
      <c r="AI34" s="139"/>
      <c r="AJ34" s="139"/>
      <c r="AK34" s="134"/>
    </row>
    <row r="35" s="64" customFormat="true" ht="17.4" hidden="false" customHeight="false" outlineLevel="0" collapsed="false">
      <c r="B35" s="223"/>
      <c r="C35" s="86" t="str">
        <f aca="false">VLOOKUP(8,TA,TI,FALSE())</f>
        <v>Totaal aantal uren</v>
      </c>
      <c r="D35" s="86"/>
      <c r="E35" s="86"/>
      <c r="F35" s="86"/>
      <c r="G35" s="146" t="n">
        <f aca="false">SUM(G27:G34)</f>
        <v>0</v>
      </c>
      <c r="H35" s="147" t="n">
        <f aca="false">SUM(H27:H34)</f>
        <v>0</v>
      </c>
      <c r="I35" s="147" t="n">
        <f aca="false">SUM(I27:I34)</f>
        <v>0</v>
      </c>
      <c r="J35" s="147" t="n">
        <f aca="false">SUM(J27:J34)</f>
        <v>0</v>
      </c>
      <c r="K35" s="147" t="n">
        <f aca="false">SUM(K27:K34)</f>
        <v>0</v>
      </c>
      <c r="L35" s="147" t="n">
        <f aca="false">SUM(L27:L34)</f>
        <v>0</v>
      </c>
      <c r="M35" s="147" t="n">
        <f aca="false">SUM(M27:M34)</f>
        <v>0</v>
      </c>
      <c r="N35" s="147" t="n">
        <f aca="false">SUM(N27:N34)</f>
        <v>0</v>
      </c>
      <c r="O35" s="147" t="n">
        <f aca="false">SUM(O27:O34)</f>
        <v>0</v>
      </c>
      <c r="P35" s="147" t="n">
        <f aca="false">SUM(P27:P34)</f>
        <v>0</v>
      </c>
      <c r="Q35" s="147" t="n">
        <f aca="false">SUM(Q27:Q34)</f>
        <v>0</v>
      </c>
      <c r="R35" s="147" t="n">
        <f aca="false">SUM(R27:R34)</f>
        <v>0</v>
      </c>
      <c r="S35" s="147" t="n">
        <f aca="false">SUM(S27:S34)</f>
        <v>0</v>
      </c>
      <c r="T35" s="147" t="n">
        <f aca="false">SUM(T27:T34)</f>
        <v>0</v>
      </c>
      <c r="U35" s="147" t="n">
        <f aca="false">SUM(U27:U34)</f>
        <v>0</v>
      </c>
      <c r="V35" s="147" t="n">
        <f aca="false">SUM(V27:V34)</f>
        <v>0</v>
      </c>
      <c r="W35" s="147" t="n">
        <f aca="false">SUM(W27:W34)</f>
        <v>0</v>
      </c>
      <c r="X35" s="147" t="n">
        <f aca="false">SUM(X27:X34)</f>
        <v>0</v>
      </c>
      <c r="Y35" s="147" t="n">
        <f aca="false">SUM(Y27:Y34)</f>
        <v>0</v>
      </c>
      <c r="Z35" s="147" t="n">
        <f aca="false">SUM(Z27:Z34)</f>
        <v>0</v>
      </c>
      <c r="AA35" s="147" t="n">
        <f aca="false">SUM(AA27:AA34)</f>
        <v>0</v>
      </c>
      <c r="AB35" s="147" t="n">
        <f aca="false">SUM(AB27:AB34)</f>
        <v>0</v>
      </c>
      <c r="AC35" s="147" t="n">
        <f aca="false">SUM(AC27:AC34)</f>
        <v>0</v>
      </c>
      <c r="AD35" s="147" t="n">
        <f aca="false">SUM(AD27:AD34)</f>
        <v>0</v>
      </c>
      <c r="AE35" s="147" t="n">
        <f aca="false">SUM(AE27:AE34)</f>
        <v>0</v>
      </c>
      <c r="AF35" s="147" t="n">
        <f aca="false">SUM(AF27:AF34)</f>
        <v>0</v>
      </c>
      <c r="AG35" s="147" t="n">
        <f aca="false">SUM(AG27:AG34)</f>
        <v>0</v>
      </c>
      <c r="AH35" s="147" t="n">
        <f aca="false">SUM(AH27:AH34)</f>
        <v>0</v>
      </c>
      <c r="AI35" s="147" t="n">
        <f aca="false">SUM(AI27:AI34)</f>
        <v>0</v>
      </c>
      <c r="AJ35" s="147" t="n">
        <f aca="false">SUM(AJ27:AJ34)</f>
        <v>0</v>
      </c>
      <c r="AK35" s="148" t="n">
        <f aca="false">SUM(G35:AJ35)</f>
        <v>0</v>
      </c>
    </row>
    <row r="37" customFormat="false" ht="15" hidden="false" customHeight="true" outlineLevel="0" collapsed="false">
      <c r="B37" s="149" t="str">
        <f aca="false">VLOOKUP(27,TA,TI,FALSE())</f>
        <v>Wij verklaren de gegevens juist en volledig te hebben ingevuld. De verrichte projectarbeidsuren waren in het kader van een efficiënte en doelmatige projectuitvoering vereist.</v>
      </c>
      <c r="C37" s="149"/>
      <c r="D37" s="149"/>
      <c r="E37" s="149"/>
      <c r="F37" s="149"/>
      <c r="G37" s="149"/>
      <c r="H37" s="149"/>
      <c r="I37" s="149"/>
      <c r="J37" s="149"/>
      <c r="K37" s="149"/>
      <c r="L37" s="149"/>
      <c r="M37" s="149"/>
      <c r="N37" s="149"/>
      <c r="O37" s="149"/>
      <c r="P37" s="149"/>
      <c r="Q37" s="149"/>
      <c r="R37" s="149"/>
      <c r="S37" s="149"/>
      <c r="T37" s="149"/>
      <c r="U37" s="149"/>
      <c r="V37" s="149"/>
      <c r="W37" s="149"/>
      <c r="X37" s="149"/>
      <c r="Y37" s="149"/>
      <c r="Z37" s="149"/>
      <c r="AA37" s="149"/>
      <c r="AB37" s="149"/>
      <c r="AC37" s="149"/>
      <c r="AD37" s="149"/>
      <c r="AE37" s="149"/>
      <c r="AF37" s="149"/>
      <c r="AG37" s="149"/>
      <c r="AH37" s="149"/>
      <c r="AI37" s="149"/>
      <c r="AJ37" s="149"/>
      <c r="AK37" s="149"/>
    </row>
    <row r="38" customFormat="false" ht="18" hidden="false" customHeight="true" outlineLevel="0" collapsed="false">
      <c r="B38" s="149"/>
      <c r="C38" s="149"/>
      <c r="D38" s="149"/>
      <c r="E38" s="149"/>
      <c r="F38" s="149"/>
      <c r="G38" s="149"/>
      <c r="H38" s="149"/>
      <c r="I38" s="149"/>
      <c r="J38" s="149"/>
      <c r="K38" s="149"/>
      <c r="L38" s="149"/>
      <c r="M38" s="149"/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  <c r="AD38" s="149"/>
      <c r="AE38" s="149"/>
      <c r="AF38" s="149"/>
      <c r="AG38" s="149"/>
      <c r="AH38" s="149"/>
      <c r="AI38" s="149"/>
      <c r="AJ38" s="149"/>
      <c r="AK38" s="149"/>
      <c r="AL38" s="191"/>
    </row>
    <row r="39" customFormat="false" ht="14.25" hidden="false" customHeight="true" outlineLevel="0" collapsed="false">
      <c r="B39" s="191"/>
      <c r="C39" s="191"/>
      <c r="D39" s="191"/>
      <c r="E39" s="191"/>
      <c r="F39" s="191"/>
      <c r="G39" s="191"/>
      <c r="H39" s="191"/>
      <c r="I39" s="191"/>
      <c r="J39" s="191"/>
      <c r="K39" s="191"/>
      <c r="L39" s="191"/>
      <c r="M39" s="191"/>
      <c r="N39" s="191"/>
      <c r="O39" s="191"/>
      <c r="P39" s="191"/>
      <c r="Q39" s="191"/>
      <c r="R39" s="191"/>
      <c r="S39" s="191"/>
      <c r="T39" s="191"/>
      <c r="U39" s="191"/>
      <c r="V39" s="191"/>
      <c r="W39" s="191"/>
      <c r="X39" s="191"/>
      <c r="Y39" s="191"/>
      <c r="Z39" s="191"/>
      <c r="AA39" s="191"/>
      <c r="AB39" s="191"/>
      <c r="AC39" s="191"/>
      <c r="AD39" s="191"/>
      <c r="AE39" s="191"/>
      <c r="AF39" s="191"/>
      <c r="AG39" s="191"/>
      <c r="AH39" s="191"/>
      <c r="AI39" s="191"/>
      <c r="AJ39" s="191"/>
      <c r="AK39" s="191"/>
      <c r="AL39" s="191"/>
    </row>
    <row r="47" customFormat="false" ht="13.8" hidden="false" customHeight="false" outlineLevel="0" collapsed="false">
      <c r="B47" s="60"/>
      <c r="C47" s="60"/>
      <c r="D47" s="60"/>
      <c r="E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</row>
    <row r="49" s="77" customFormat="true" ht="22.95" hidden="false" customHeight="true" outlineLevel="0" collapsed="false">
      <c r="B49" s="150" t="str">
        <f aca="false">VLOOKUP(24,TA,TI,FALSE())</f>
        <v>Plaats, datum</v>
      </c>
      <c r="C49" s="150"/>
      <c r="D49" s="150"/>
      <c r="E49" s="150"/>
      <c r="F49" s="63"/>
      <c r="K49" s="150" t="str">
        <f aca="false">VLOOKUP(25,TA,TI,FALSE())</f>
        <v>Handtekening medewerker</v>
      </c>
      <c r="L49" s="150"/>
      <c r="M49" s="150"/>
      <c r="N49" s="150"/>
      <c r="O49" s="150"/>
      <c r="P49" s="150"/>
      <c r="Q49" s="150"/>
      <c r="R49" s="150"/>
      <c r="S49" s="150"/>
      <c r="T49" s="150"/>
      <c r="U49" s="150"/>
      <c r="V49" s="150"/>
      <c r="AA49" s="150" t="str">
        <f aca="false">VLOOKUP(26,TA,TI,FALSE())</f>
        <v>Handtekening leidinggevende</v>
      </c>
      <c r="AB49" s="150"/>
      <c r="AC49" s="150"/>
      <c r="AD49" s="150"/>
      <c r="AE49" s="150"/>
      <c r="AF49" s="150"/>
      <c r="AG49" s="150"/>
      <c r="AH49" s="150"/>
      <c r="AI49" s="150"/>
      <c r="AJ49" s="150"/>
      <c r="AK49" s="150"/>
    </row>
    <row r="51" customFormat="false" ht="13.8" hidden="false" customHeight="false" outlineLevel="0" collapsed="false">
      <c r="B51" s="151" t="str">
        <f aca="false">+Jun!B51</f>
        <v>Elke verandering aan dit bestand maakt de urenstaten ongeldig en kan leiden tot afkeuring daarvan.</v>
      </c>
      <c r="C51" s="151"/>
      <c r="D51" s="151"/>
      <c r="E51" s="151"/>
      <c r="F51" s="151"/>
      <c r="G51" s="151"/>
      <c r="H51" s="151"/>
      <c r="I51" s="151"/>
      <c r="J51" s="151"/>
      <c r="K51" s="151"/>
      <c r="L51" s="151"/>
      <c r="M51" s="151"/>
      <c r="N51" s="151"/>
      <c r="O51" s="151"/>
      <c r="P51" s="151"/>
      <c r="Q51" s="151"/>
      <c r="R51" s="151"/>
      <c r="S51" s="151"/>
      <c r="T51" s="151"/>
      <c r="U51" s="151"/>
      <c r="V51" s="151"/>
      <c r="W51" s="151"/>
      <c r="X51" s="151"/>
      <c r="Y51" s="151"/>
      <c r="Z51" s="151"/>
      <c r="AA51" s="151"/>
      <c r="AB51" s="151"/>
      <c r="AC51" s="151"/>
      <c r="AD51" s="151"/>
      <c r="AE51" s="151"/>
      <c r="AF51" s="151"/>
      <c r="AG51" s="151"/>
      <c r="AH51" s="151"/>
      <c r="AI51" s="151"/>
      <c r="AJ51" s="151"/>
      <c r="AK51" s="151"/>
      <c r="AL51" s="151"/>
    </row>
  </sheetData>
  <sheetProtection algorithmName="SHA-512" hashValue="9yeTjkQLRvy0nCR9ZxqaPp4paRIFYxS3EIaPVU/wtB8z9wcM4Ot48OsCAF6wp9vxXdvNO/IHkXuSLW69Ag5hiA==" saltValue="2UAWM9jVJHE71JhwnkYGzQ==" spinCount="100000" sheet="true" objects="true" scenarios="true" selectLockedCells="true"/>
  <mergeCells count="28">
    <mergeCell ref="G1:AL1"/>
    <mergeCell ref="G2:AL2"/>
    <mergeCell ref="V3:W3"/>
    <mergeCell ref="G4:H4"/>
    <mergeCell ref="L4:N4"/>
    <mergeCell ref="X4:Y4"/>
    <mergeCell ref="Z4:AA4"/>
    <mergeCell ref="G6:AA6"/>
    <mergeCell ref="G8:AA8"/>
    <mergeCell ref="B10:E10"/>
    <mergeCell ref="G10:AA10"/>
    <mergeCell ref="B12:C12"/>
    <mergeCell ref="G12:AA12"/>
    <mergeCell ref="AD12:AJ13"/>
    <mergeCell ref="B13:C13"/>
    <mergeCell ref="G13:AA13"/>
    <mergeCell ref="B14:C14"/>
    <mergeCell ref="G14:AA14"/>
    <mergeCell ref="B15:C15"/>
    <mergeCell ref="G15:AA15"/>
    <mergeCell ref="B16:C16"/>
    <mergeCell ref="G16:AA16"/>
    <mergeCell ref="C21:E21"/>
    <mergeCell ref="B37:AK38"/>
    <mergeCell ref="B49:E49"/>
    <mergeCell ref="K49:V49"/>
    <mergeCell ref="AA49:AK49"/>
    <mergeCell ref="B51:AL51"/>
  </mergeCells>
  <conditionalFormatting sqref="G18:G35">
    <cfRule type="expression" priority="2" aboveAverage="0" equalAverage="0" bottom="0" percent="0" rank="0" text="" dxfId="305">
      <formula>+$G$20=1</formula>
    </cfRule>
  </conditionalFormatting>
  <conditionalFormatting sqref="H18:H35">
    <cfRule type="expression" priority="3" aboveAverage="0" equalAverage="0" bottom="0" percent="0" rank="0" text="" dxfId="306">
      <formula>+$H$20=1</formula>
    </cfRule>
  </conditionalFormatting>
  <conditionalFormatting sqref="I18:I35">
    <cfRule type="expression" priority="4" aboveAverage="0" equalAverage="0" bottom="0" percent="0" rank="0" text="" dxfId="307">
      <formula>+$I$20=1</formula>
    </cfRule>
  </conditionalFormatting>
  <conditionalFormatting sqref="J18:J35">
    <cfRule type="expression" priority="5" aboveAverage="0" equalAverage="0" bottom="0" percent="0" rank="0" text="" dxfId="308">
      <formula>+$J$20=1</formula>
    </cfRule>
  </conditionalFormatting>
  <conditionalFormatting sqref="K18:K35">
    <cfRule type="expression" priority="6" aboveAverage="0" equalAverage="0" bottom="0" percent="0" rank="0" text="" dxfId="309">
      <formula>+$K$20=1</formula>
    </cfRule>
  </conditionalFormatting>
  <conditionalFormatting sqref="L18:L35">
    <cfRule type="expression" priority="7" aboveAverage="0" equalAverage="0" bottom="0" percent="0" rank="0" text="" dxfId="310">
      <formula>+$L$20=1</formula>
    </cfRule>
  </conditionalFormatting>
  <conditionalFormatting sqref="M18:M35">
    <cfRule type="expression" priority="8" aboveAverage="0" equalAverage="0" bottom="0" percent="0" rank="0" text="" dxfId="311">
      <formula>+$M$20=1</formula>
    </cfRule>
  </conditionalFormatting>
  <conditionalFormatting sqref="N18:N35">
    <cfRule type="expression" priority="9" aboveAverage="0" equalAverage="0" bottom="0" percent="0" rank="0" text="" dxfId="312">
      <formula>+$N$20=1</formula>
    </cfRule>
  </conditionalFormatting>
  <conditionalFormatting sqref="O18:O35">
    <cfRule type="expression" priority="10" aboveAverage="0" equalAverage="0" bottom="0" percent="0" rank="0" text="" dxfId="313">
      <formula>+$O$20=1</formula>
    </cfRule>
  </conditionalFormatting>
  <conditionalFormatting sqref="P18:P35">
    <cfRule type="expression" priority="11" aboveAverage="0" equalAverage="0" bottom="0" percent="0" rank="0" text="" dxfId="314">
      <formula>+$P$20=1</formula>
    </cfRule>
  </conditionalFormatting>
  <conditionalFormatting sqref="Q18:Q35">
    <cfRule type="expression" priority="12" aboveAverage="0" equalAverage="0" bottom="0" percent="0" rank="0" text="" dxfId="315">
      <formula>+$Q$20=1</formula>
    </cfRule>
  </conditionalFormatting>
  <conditionalFormatting sqref="R18:R35">
    <cfRule type="expression" priority="13" aboveAverage="0" equalAverage="0" bottom="0" percent="0" rank="0" text="" dxfId="316">
      <formula>+$R$20=1</formula>
    </cfRule>
  </conditionalFormatting>
  <conditionalFormatting sqref="S18:S35">
    <cfRule type="expression" priority="14" aboveAverage="0" equalAverage="0" bottom="0" percent="0" rank="0" text="" dxfId="317">
      <formula>+$S$20=1</formula>
    </cfRule>
  </conditionalFormatting>
  <conditionalFormatting sqref="T18:T35">
    <cfRule type="expression" priority="15" aboveAverage="0" equalAverage="0" bottom="0" percent="0" rank="0" text="" dxfId="318">
      <formula>+$T$20=1</formula>
    </cfRule>
  </conditionalFormatting>
  <conditionalFormatting sqref="U18:U35">
    <cfRule type="expression" priority="16" aboveAverage="0" equalAverage="0" bottom="0" percent="0" rank="0" text="" dxfId="319">
      <formula>+$U$20=1</formula>
    </cfRule>
  </conditionalFormatting>
  <conditionalFormatting sqref="V18:V35">
    <cfRule type="expression" priority="17" aboveAverage="0" equalAverage="0" bottom="0" percent="0" rank="0" text="" dxfId="320">
      <formula>+$V$20=1</formula>
    </cfRule>
  </conditionalFormatting>
  <conditionalFormatting sqref="W18:W35">
    <cfRule type="expression" priority="18" aboveAverage="0" equalAverage="0" bottom="0" percent="0" rank="0" text="" dxfId="321">
      <formula>+$W$20=1</formula>
    </cfRule>
  </conditionalFormatting>
  <conditionalFormatting sqref="X18:X35">
    <cfRule type="expression" priority="19" aboveAverage="0" equalAverage="0" bottom="0" percent="0" rank="0" text="" dxfId="322">
      <formula>+$X$20=1</formula>
    </cfRule>
  </conditionalFormatting>
  <conditionalFormatting sqref="Y18:Y35">
    <cfRule type="expression" priority="20" aboveAverage="0" equalAverage="0" bottom="0" percent="0" rank="0" text="" dxfId="323">
      <formula>+$Y$20=1</formula>
    </cfRule>
  </conditionalFormatting>
  <conditionalFormatting sqref="Z18:Z35">
    <cfRule type="expression" priority="21" aboveAverage="0" equalAverage="0" bottom="0" percent="0" rank="0" text="" dxfId="324">
      <formula>+$Z$20=1</formula>
    </cfRule>
  </conditionalFormatting>
  <conditionalFormatting sqref="AA18:AA35">
    <cfRule type="expression" priority="22" aboveAverage="0" equalAverage="0" bottom="0" percent="0" rank="0" text="" dxfId="325">
      <formula>+$AA$20=1</formula>
    </cfRule>
  </conditionalFormatting>
  <conditionalFormatting sqref="AB18:AB35">
    <cfRule type="expression" priority="23" aboveAverage="0" equalAverage="0" bottom="0" percent="0" rank="0" text="" dxfId="326">
      <formula>+$AB$20=1</formula>
    </cfRule>
  </conditionalFormatting>
  <conditionalFormatting sqref="AC18:AC35">
    <cfRule type="expression" priority="24" aboveAverage="0" equalAverage="0" bottom="0" percent="0" rank="0" text="" dxfId="327">
      <formula>+$AC$20=1</formula>
    </cfRule>
  </conditionalFormatting>
  <conditionalFormatting sqref="AD18:AD35">
    <cfRule type="expression" priority="25" aboveAverage="0" equalAverage="0" bottom="0" percent="0" rank="0" text="" dxfId="328">
      <formula>+$AD$20=1</formula>
    </cfRule>
  </conditionalFormatting>
  <conditionalFormatting sqref="AE18:AE35">
    <cfRule type="expression" priority="26" aboveAverage="0" equalAverage="0" bottom="0" percent="0" rank="0" text="" dxfId="329">
      <formula>$AE$20=1</formula>
    </cfRule>
  </conditionalFormatting>
  <conditionalFormatting sqref="AF18:AF35">
    <cfRule type="expression" priority="27" aboveAverage="0" equalAverage="0" bottom="0" percent="0" rank="0" text="" dxfId="330">
      <formula>+$AF$20=1</formula>
    </cfRule>
  </conditionalFormatting>
  <conditionalFormatting sqref="AG18:AG35">
    <cfRule type="expression" priority="28" aboveAverage="0" equalAverage="0" bottom="0" percent="0" rank="0" text="" dxfId="331">
      <formula>+$AG$20=1</formula>
    </cfRule>
  </conditionalFormatting>
  <conditionalFormatting sqref="AH18:AH35">
    <cfRule type="expression" priority="29" aboveAverage="0" equalAverage="0" bottom="0" percent="0" rank="0" text="" dxfId="332">
      <formula>+$AH$20=1</formula>
    </cfRule>
  </conditionalFormatting>
  <conditionalFormatting sqref="AI18:AI35">
    <cfRule type="expression" priority="30" aboveAverage="0" equalAverage="0" bottom="0" percent="0" rank="0" text="" dxfId="333">
      <formula>+$AI$20=1</formula>
    </cfRule>
  </conditionalFormatting>
  <conditionalFormatting sqref="AJ18:AJ35">
    <cfRule type="expression" priority="31" aboveAverage="0" equalAverage="0" bottom="0" percent="0" rank="0" text="" dxfId="334">
      <formula>+$AJ$20=1</formula>
    </cfRule>
  </conditionalFormatting>
  <dataValidations count="1">
    <dataValidation allowBlank="true" error="Nederland / Deutsch" operator="between" prompt="Taal kiezen (Nederlands) /&#10;&#10;Sprache auswählen (Deutsch)" showDropDown="false" showErrorMessage="true" showInputMessage="true" sqref="AK1" type="list">
      <formula1>Sheet2!$J$3:$J$4</formula1>
      <formula2>0</formula2>
    </dataValidation>
  </dataValidations>
  <printOptions headings="false" gridLines="false" gridLinesSet="true" horizontalCentered="true" verticalCentered="true"/>
  <pageMargins left="0.236111111111111" right="0.196527777777778" top="0.747916666666667" bottom="0.31527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AL51"/>
  <sheetViews>
    <sheetView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N31" activeCellId="0" sqref="N31"/>
    </sheetView>
  </sheetViews>
  <sheetFormatPr defaultColWidth="9.12109375" defaultRowHeight="13.8" zeroHeight="false" outlineLevelRow="0" outlineLevelCol="0"/>
  <cols>
    <col collapsed="false" customWidth="true" hidden="false" outlineLevel="0" max="1" min="1" style="2" width="4.44"/>
    <col collapsed="false" customWidth="true" hidden="false" outlineLevel="0" max="2" min="2" style="2" width="2.99"/>
    <col collapsed="false" customWidth="true" hidden="false" outlineLevel="0" max="3" min="3" style="2" width="8"/>
    <col collapsed="false" customWidth="true" hidden="false" outlineLevel="0" max="4" min="4" style="2" width="3.11"/>
    <col collapsed="false" customWidth="true" hidden="false" outlineLevel="0" max="5" min="5" style="2" width="41.67"/>
    <col collapsed="false" customWidth="true" hidden="false" outlineLevel="0" max="6" min="6" style="2" width="2.11"/>
    <col collapsed="false" customWidth="true" hidden="false" outlineLevel="0" max="37" min="7" style="2" width="7.56"/>
    <col collapsed="false" customWidth="true" hidden="false" outlineLevel="0" max="38" min="38" style="2" width="8.89"/>
    <col collapsed="false" customWidth="false" hidden="false" outlineLevel="0" max="1024" min="39" style="2" width="9.11"/>
  </cols>
  <sheetData>
    <row r="1" customFormat="false" ht="30" hidden="false" customHeight="true" outlineLevel="0" collapsed="false">
      <c r="G1" s="91" t="str">
        <f aca="false">VLOOKUP(22,TA,TI,FALSE())</f>
        <v>Maandoverzicht gewerkte uren</v>
      </c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</row>
    <row r="2" customFormat="false" ht="13.8" hidden="false" customHeight="false" outlineLevel="0" collapsed="false">
      <c r="G2" s="92" t="str">
        <f aca="false">VLOOKUP(23,TA,TI,FALSE())</f>
        <v>Voor een project binnen het Interreg VI A-programma Deutschland-Nederland</v>
      </c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</row>
    <row r="3" customFormat="false" ht="13.8" hidden="false" customHeight="false" outlineLevel="0" collapsed="false">
      <c r="V3" s="8"/>
      <c r="W3" s="8"/>
    </row>
    <row r="4" customFormat="false" ht="22.8" hidden="false" customHeight="false" outlineLevel="0" collapsed="false">
      <c r="B4" s="20" t="str">
        <f aca="false">VLOOKUP(1,TA,TI,FALSE())</f>
        <v>Jaar</v>
      </c>
      <c r="G4" s="93" t="n">
        <f aca="false">+Overzicht!G5</f>
        <v>2024</v>
      </c>
      <c r="H4" s="93"/>
      <c r="J4" s="20" t="str">
        <f aca="false">VLOOKUP(7,TA,TI,FALSE())</f>
        <v>Totaal</v>
      </c>
      <c r="L4" s="154" t="str">
        <f aca="false">VLOOKUP(20,TA,+Sheet2!L1+2,FALSE())</f>
        <v>December</v>
      </c>
      <c r="M4" s="154"/>
      <c r="N4" s="154"/>
      <c r="X4" s="94" t="s">
        <v>5</v>
      </c>
      <c r="Y4" s="94"/>
      <c r="Z4" s="95" t="n">
        <f aca="false">+Overzicht!R24</f>
        <v>1</v>
      </c>
      <c r="AA4" s="95"/>
    </row>
    <row r="5" customFormat="false" ht="17.4" hidden="false" customHeight="false" outlineLevel="0" collapsed="false">
      <c r="B5" s="20"/>
    </row>
    <row r="6" customFormat="false" ht="21" hidden="false" customHeight="false" outlineLevel="0" collapsed="false">
      <c r="B6" s="96" t="str">
        <f aca="false">VLOOKUP(2,TA,TI,FALSE())</f>
        <v>Voor- en achternaam projectmedewerker</v>
      </c>
      <c r="D6" s="97"/>
      <c r="E6" s="97"/>
      <c r="F6" s="97"/>
      <c r="G6" s="98" t="n">
        <f aca="false">+Overzicht!G7</f>
        <v>0</v>
      </c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</row>
    <row r="7" customFormat="false" ht="17.4" hidden="false" customHeight="false" outlineLevel="0" collapsed="false">
      <c r="B7" s="99"/>
      <c r="D7" s="100"/>
      <c r="E7" s="100"/>
      <c r="F7" s="100"/>
    </row>
    <row r="8" customFormat="false" ht="21" hidden="false" customHeight="false" outlineLevel="0" collapsed="false">
      <c r="B8" s="20" t="str">
        <f aca="false">VLOOKUP(3,TA,TI,FALSE())</f>
        <v>Projectpartner waarvoor gewerkt is</v>
      </c>
      <c r="G8" s="98" t="n">
        <f aca="false">+Overzicht!G9</f>
        <v>0</v>
      </c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</row>
    <row r="9" customFormat="false" ht="17.4" hidden="false" customHeight="false" outlineLevel="0" collapsed="false">
      <c r="C9" s="20"/>
    </row>
    <row r="10" customFormat="false" ht="18" hidden="false" customHeight="true" outlineLevel="0" collapsed="false">
      <c r="B10" s="101" t="str">
        <f aca="false">VLOOKUP(47,TA,TI,FALSE())</f>
        <v>Projectnummer en -naam (Interreg DE-NL)</v>
      </c>
      <c r="C10" s="101"/>
      <c r="D10" s="101"/>
      <c r="E10" s="101"/>
      <c r="G10" s="102" t="str">
        <f aca="false">VLOOKUP(48,TA,TI,FALSE())</f>
        <v>Goedgekeurde functiegroep (FG) &amp; projectfunctie - InterDB</v>
      </c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</row>
    <row r="11" customFormat="false" ht="21" hidden="false" customHeight="false" outlineLevel="0" collapsed="false">
      <c r="B11" s="32"/>
      <c r="C11" s="32"/>
      <c r="D11" s="32"/>
      <c r="E11" s="32"/>
      <c r="G11" s="106"/>
      <c r="H11" s="106"/>
      <c r="I11" s="106"/>
      <c r="J11" s="106"/>
      <c r="K11" s="106"/>
      <c r="L11" s="106"/>
      <c r="M11" s="106"/>
      <c r="N11" s="106"/>
      <c r="O11" s="106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</row>
    <row r="12" customFormat="false" ht="22.5" hidden="false" customHeight="true" outlineLevel="0" collapsed="false">
      <c r="B12" s="109" t="n">
        <f aca="false">IF(+C22="","",+C22)</f>
        <v>32010</v>
      </c>
      <c r="C12" s="109"/>
      <c r="D12" s="32"/>
      <c r="E12" s="32" t="str">
        <f aca="false">IF(+E22="","",+E22)</f>
        <v>EKW</v>
      </c>
      <c r="G12" s="110" t="str">
        <f aca="false">IFERROR(CONCATENATE(IF(VLOOKUP(+B12,PRF,17,FALSE())="","",VLOOKUP(+B12,PRF,17,FALSE()))," - ",IF(VLOOKUP(+B12,PRF,5,FALSE())="","",VLOOKUP(+B12,PRF,5,FALSE()))),"")</f>
        <v>3 - Docent</v>
      </c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D12" s="112"/>
      <c r="AE12" s="112"/>
      <c r="AF12" s="112"/>
      <c r="AG12" s="112"/>
      <c r="AH12" s="112"/>
      <c r="AI12" s="112"/>
      <c r="AJ12" s="112"/>
    </row>
    <row r="13" customFormat="false" ht="22.5" hidden="false" customHeight="true" outlineLevel="0" collapsed="false">
      <c r="B13" s="109" t="str">
        <f aca="false">IF(+C23="","",+C23)</f>
        <v/>
      </c>
      <c r="C13" s="109"/>
      <c r="D13" s="32"/>
      <c r="E13" s="32" t="str">
        <f aca="false">IF(+E23="","",+E23)</f>
        <v/>
      </c>
      <c r="G13" s="110" t="str">
        <f aca="false">IFERROR(CONCATENATE(IF(VLOOKUP(+B13,PRF,17,FALSE())="","",VLOOKUP(+B13,PRF,17,FALSE()))," - ",IF(VLOOKUP(+B13,PRF,5,FALSE())="","",VLOOKUP(+B13,PRF,5,FALSE()))),"")</f>
        <v/>
      </c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D13" s="112"/>
      <c r="AE13" s="112"/>
      <c r="AF13" s="112"/>
      <c r="AG13" s="112"/>
      <c r="AH13" s="112"/>
      <c r="AI13" s="112"/>
      <c r="AJ13" s="112"/>
    </row>
    <row r="14" customFormat="false" ht="22.5" hidden="false" customHeight="true" outlineLevel="0" collapsed="false">
      <c r="B14" s="109" t="str">
        <f aca="false">IF(+C24="","",+C24)</f>
        <v/>
      </c>
      <c r="C14" s="109"/>
      <c r="D14" s="32"/>
      <c r="E14" s="32" t="str">
        <f aca="false">IF(+E24="","",+E24)</f>
        <v/>
      </c>
      <c r="G14" s="110" t="str">
        <f aca="false">IFERROR(CONCATENATE(IF(VLOOKUP(+B14,PRF,17,FALSE())="","",VLOOKUP(+B14,PRF,17,FALSE()))," - ",IF(VLOOKUP(+B14,PRF,5,FALSE())="","",VLOOKUP(+B14,PRF,5,FALSE()))),"")</f>
        <v/>
      </c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</row>
    <row r="15" customFormat="false" ht="22.5" hidden="false" customHeight="true" outlineLevel="0" collapsed="false">
      <c r="B15" s="109" t="str">
        <f aca="false">IF(+C25="","",+C25)</f>
        <v/>
      </c>
      <c r="C15" s="109"/>
      <c r="D15" s="32"/>
      <c r="E15" s="32" t="str">
        <f aca="false">IF(+E25="","",+E25)</f>
        <v/>
      </c>
      <c r="G15" s="110" t="str">
        <f aca="false">IFERROR(CONCATENATE(IF(VLOOKUP(+B15,PRF,17,FALSE())="","",VLOOKUP(+B15,PRF,17,FALSE()))," - ",IF(VLOOKUP(+B15,PRF,5,FALSE())="","",VLOOKUP(+B15,PRF,5,FALSE()))),"")</f>
        <v/>
      </c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</row>
    <row r="16" customFormat="false" ht="22.5" hidden="false" customHeight="true" outlineLevel="0" collapsed="false">
      <c r="B16" s="109" t="str">
        <f aca="false">IF(+C26="","",+C26)</f>
        <v/>
      </c>
      <c r="C16" s="109"/>
      <c r="D16" s="32"/>
      <c r="E16" s="32" t="str">
        <f aca="false">IF(+E26="","",+E26)</f>
        <v/>
      </c>
      <c r="G16" s="110" t="str">
        <f aca="false">IFERROR(CONCATENATE(IF(VLOOKUP(+B16,PRF,17,FALSE())="","",VLOOKUP(+B16,PRF,17,FALSE()))," - ",IF(VLOOKUP(+B16,PRF,5,FALSE())="","",VLOOKUP(+B16,PRF,5,FALSE()))),"")</f>
        <v/>
      </c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</row>
    <row r="17" s="37" customFormat="true" ht="13.8" hidden="false" customHeight="false" outlineLevel="0" collapsed="false">
      <c r="G17" s="38" t="n">
        <f aca="false">+Nov!AJ17+1</f>
        <v>45627</v>
      </c>
      <c r="H17" s="38" t="n">
        <f aca="false">+G17+1</f>
        <v>45628</v>
      </c>
      <c r="I17" s="38" t="n">
        <f aca="false">+H17+1</f>
        <v>45629</v>
      </c>
      <c r="J17" s="38" t="n">
        <f aca="false">+I17+1</f>
        <v>45630</v>
      </c>
      <c r="K17" s="38" t="n">
        <f aca="false">+J17+1</f>
        <v>45631</v>
      </c>
      <c r="L17" s="38" t="n">
        <f aca="false">+K17+1</f>
        <v>45632</v>
      </c>
      <c r="M17" s="38" t="n">
        <f aca="false">+L17+1</f>
        <v>45633</v>
      </c>
      <c r="N17" s="38" t="n">
        <f aca="false">+M17+1</f>
        <v>45634</v>
      </c>
      <c r="O17" s="38" t="n">
        <f aca="false">+N17+1</f>
        <v>45635</v>
      </c>
      <c r="P17" s="38" t="n">
        <f aca="false">+O17+1</f>
        <v>45636</v>
      </c>
      <c r="Q17" s="38" t="n">
        <f aca="false">+P17+1</f>
        <v>45637</v>
      </c>
      <c r="R17" s="38" t="n">
        <f aca="false">+Q17+1</f>
        <v>45638</v>
      </c>
      <c r="S17" s="38" t="n">
        <f aca="false">+R17+1</f>
        <v>45639</v>
      </c>
      <c r="T17" s="38" t="n">
        <f aca="false">+S17+1</f>
        <v>45640</v>
      </c>
      <c r="U17" s="38" t="n">
        <f aca="false">+T17+1</f>
        <v>45641</v>
      </c>
      <c r="V17" s="38" t="n">
        <f aca="false">+U17+1</f>
        <v>45642</v>
      </c>
      <c r="W17" s="38" t="n">
        <f aca="false">+V17+1</f>
        <v>45643</v>
      </c>
      <c r="X17" s="38" t="n">
        <f aca="false">+W17+1</f>
        <v>45644</v>
      </c>
      <c r="Y17" s="38" t="n">
        <f aca="false">+X17+1</f>
        <v>45645</v>
      </c>
      <c r="Z17" s="38" t="n">
        <f aca="false">+Y17+1</f>
        <v>45646</v>
      </c>
      <c r="AA17" s="38" t="n">
        <f aca="false">+Z17+1</f>
        <v>45647</v>
      </c>
      <c r="AB17" s="38" t="n">
        <f aca="false">+AA17+1</f>
        <v>45648</v>
      </c>
      <c r="AC17" s="38" t="n">
        <f aca="false">+AB17+1</f>
        <v>45649</v>
      </c>
      <c r="AD17" s="38" t="n">
        <f aca="false">+AC17+1</f>
        <v>45650</v>
      </c>
      <c r="AE17" s="38" t="n">
        <f aca="false">+AD17+1</f>
        <v>45651</v>
      </c>
      <c r="AF17" s="38" t="n">
        <f aca="false">+AE17+1</f>
        <v>45652</v>
      </c>
      <c r="AG17" s="38" t="n">
        <f aca="false">+AF17+1</f>
        <v>45653</v>
      </c>
      <c r="AH17" s="38" t="n">
        <f aca="false">+AG17+1</f>
        <v>45654</v>
      </c>
      <c r="AI17" s="38" t="n">
        <f aca="false">+AH17+1</f>
        <v>45655</v>
      </c>
      <c r="AJ17" s="38" t="n">
        <f aca="false">+AI17+1</f>
        <v>45656</v>
      </c>
      <c r="AK17" s="38" t="n">
        <f aca="false">+AJ17+1</f>
        <v>45657</v>
      </c>
    </row>
    <row r="18" customFormat="false" ht="15.6" hidden="false" customHeight="false" outlineLevel="0" collapsed="false">
      <c r="B18" s="40"/>
      <c r="C18" s="114"/>
      <c r="D18" s="115"/>
      <c r="E18" s="116" t="str">
        <f aca="false">CONCATENATE(VLOOKUP(37,TA,TI,FALSE()),": ")</f>
        <v>Dag: </v>
      </c>
      <c r="F18" s="116"/>
      <c r="G18" s="117" t="n">
        <v>1</v>
      </c>
      <c r="H18" s="118" t="n">
        <f aca="false">+G18+1</f>
        <v>2</v>
      </c>
      <c r="I18" s="118" t="n">
        <f aca="false">+H18+1</f>
        <v>3</v>
      </c>
      <c r="J18" s="118" t="n">
        <f aca="false">+I18+1</f>
        <v>4</v>
      </c>
      <c r="K18" s="118" t="n">
        <f aca="false">+J18+1</f>
        <v>5</v>
      </c>
      <c r="L18" s="118" t="n">
        <f aca="false">+K18+1</f>
        <v>6</v>
      </c>
      <c r="M18" s="118" t="n">
        <f aca="false">+L18+1</f>
        <v>7</v>
      </c>
      <c r="N18" s="118" t="n">
        <f aca="false">+M18+1</f>
        <v>8</v>
      </c>
      <c r="O18" s="118" t="n">
        <f aca="false">+N18+1</f>
        <v>9</v>
      </c>
      <c r="P18" s="118" t="n">
        <f aca="false">+O18+1</f>
        <v>10</v>
      </c>
      <c r="Q18" s="118" t="n">
        <f aca="false">+P18+1</f>
        <v>11</v>
      </c>
      <c r="R18" s="118" t="n">
        <f aca="false">+Q18+1</f>
        <v>12</v>
      </c>
      <c r="S18" s="118" t="n">
        <f aca="false">+R18+1</f>
        <v>13</v>
      </c>
      <c r="T18" s="118" t="n">
        <f aca="false">+S18+1</f>
        <v>14</v>
      </c>
      <c r="U18" s="118" t="n">
        <f aca="false">+T18+1</f>
        <v>15</v>
      </c>
      <c r="V18" s="118" t="n">
        <f aca="false">+U18+1</f>
        <v>16</v>
      </c>
      <c r="W18" s="118" t="n">
        <f aca="false">+V18+1</f>
        <v>17</v>
      </c>
      <c r="X18" s="118" t="n">
        <f aca="false">+W18+1</f>
        <v>18</v>
      </c>
      <c r="Y18" s="118" t="n">
        <f aca="false">+X18+1</f>
        <v>19</v>
      </c>
      <c r="Z18" s="118" t="n">
        <f aca="false">+Y18+1</f>
        <v>20</v>
      </c>
      <c r="AA18" s="118" t="n">
        <f aca="false">+Z18+1</f>
        <v>21</v>
      </c>
      <c r="AB18" s="118" t="n">
        <f aca="false">+AA18+1</f>
        <v>22</v>
      </c>
      <c r="AC18" s="118" t="n">
        <f aca="false">+AB18+1</f>
        <v>23</v>
      </c>
      <c r="AD18" s="118" t="n">
        <f aca="false">+AC18+1</f>
        <v>24</v>
      </c>
      <c r="AE18" s="118" t="n">
        <f aca="false">+AD18+1</f>
        <v>25</v>
      </c>
      <c r="AF18" s="118" t="n">
        <f aca="false">+AE18+1</f>
        <v>26</v>
      </c>
      <c r="AG18" s="118" t="n">
        <f aca="false">+AF18+1</f>
        <v>27</v>
      </c>
      <c r="AH18" s="118" t="n">
        <f aca="false">+AG18+1</f>
        <v>28</v>
      </c>
      <c r="AI18" s="118" t="n">
        <f aca="false">+AH18+1</f>
        <v>29</v>
      </c>
      <c r="AJ18" s="118" t="n">
        <f aca="false">+AI18+1</f>
        <v>30</v>
      </c>
      <c r="AK18" s="118" t="n">
        <f aca="false">+AJ18+1</f>
        <v>31</v>
      </c>
      <c r="AL18" s="119" t="str">
        <f aca="false">VLOOKUP(7,TA,TI,FALSE())</f>
        <v>Totaal</v>
      </c>
    </row>
    <row r="19" customFormat="false" ht="15.6" hidden="false" customHeight="false" outlineLevel="0" collapsed="false">
      <c r="B19" s="45"/>
      <c r="C19" s="120" t="str">
        <f aca="false">VLOOKUP(6,TA,TI,FALSE())</f>
        <v>Werkzaamheden:</v>
      </c>
      <c r="D19" s="121"/>
      <c r="E19" s="121"/>
      <c r="F19" s="121"/>
      <c r="G19" s="122" t="str">
        <f aca="false">IF(TI=2,IF(WEEKDAY(G17)=1,"Zo",IF(WEEKDAY(G17)=2,"Ma",IF(WEEKDAY(G17)=3,"Di",IF(WEEKDAY(G17)=4,"Wo",IF(WEEKDAY(G17)=5,"Do",IF(WEEKDAY(G17)=6,"Vr",IF(WEEKDAY(G17)=7,"Za"))))))),IF(WEEKDAY(G17)=1,"So",IF(WEEKDAY(G17)=2,"Mo",IF(WEEKDAY(G17)=3,"Di",IF(WEEKDAY(G17)=4,"Mi",IF(WEEKDAY(G17)=5,"Do",IF(WEEKDAY(G17)=6,"Fr",IF(WEEKDAY(G17)=7,"Sa"))))))))</f>
        <v>Zo</v>
      </c>
      <c r="H19" s="123" t="str">
        <f aca="false">IF(TI=2,IF(WEEKDAY(H17)=1,"Zo",IF(WEEKDAY(H17)=2,"Ma",IF(WEEKDAY(H17)=3,"Di",IF(WEEKDAY(H17)=4,"Wo",IF(WEEKDAY(H17)=5,"Do",IF(WEEKDAY(H17)=6,"Vr",IF(WEEKDAY(H17)=7,"Za"))))))),IF(WEEKDAY(H17)=1,"So",IF(WEEKDAY(H17)=2,"Mo",IF(WEEKDAY(H17)=3,"Di",IF(WEEKDAY(H17)=4,"Mi",IF(WEEKDAY(H17)=5,"Do",IF(WEEKDAY(H17)=6,"Fr",IF(WEEKDAY(H17)=7,"Sa"))))))))</f>
        <v>Ma</v>
      </c>
      <c r="I19" s="123" t="str">
        <f aca="false">IF(TI=2,IF(WEEKDAY(I17)=1,"Zo",IF(WEEKDAY(I17)=2,"Ma",IF(WEEKDAY(I17)=3,"Di",IF(WEEKDAY(I17)=4,"Wo",IF(WEEKDAY(I17)=5,"Do",IF(WEEKDAY(I17)=6,"Vr",IF(WEEKDAY(I17)=7,"Za"))))))),IF(WEEKDAY(I17)=1,"So",IF(WEEKDAY(I17)=2,"Mo",IF(WEEKDAY(I17)=3,"Di",IF(WEEKDAY(I17)=4,"Mi",IF(WEEKDAY(I17)=5,"Do",IF(WEEKDAY(I17)=6,"Fr",IF(WEEKDAY(I17)=7,"Sa"))))))))</f>
        <v>Di</v>
      </c>
      <c r="J19" s="123" t="str">
        <f aca="false">IF(TI=2,IF(WEEKDAY(J17)=1,"Zo",IF(WEEKDAY(J17)=2,"Ma",IF(WEEKDAY(J17)=3,"Di",IF(WEEKDAY(J17)=4,"Wo",IF(WEEKDAY(J17)=5,"Do",IF(WEEKDAY(J17)=6,"Vr",IF(WEEKDAY(J17)=7,"Za"))))))),IF(WEEKDAY(J17)=1,"So",IF(WEEKDAY(J17)=2,"Mo",IF(WEEKDAY(J17)=3,"Di",IF(WEEKDAY(J17)=4,"Mi",IF(WEEKDAY(J17)=5,"Do",IF(WEEKDAY(J17)=6,"Fr",IF(WEEKDAY(J17)=7,"Sa"))))))))</f>
        <v>Wo</v>
      </c>
      <c r="K19" s="123" t="str">
        <f aca="false">IF(TI=2,IF(WEEKDAY(K17)=1,"Zo",IF(WEEKDAY(K17)=2,"Ma",IF(WEEKDAY(K17)=3,"Di",IF(WEEKDAY(K17)=4,"Wo",IF(WEEKDAY(K17)=5,"Do",IF(WEEKDAY(K17)=6,"Vr",IF(WEEKDAY(K17)=7,"Za"))))))),IF(WEEKDAY(K17)=1,"So",IF(WEEKDAY(K17)=2,"Mo",IF(WEEKDAY(K17)=3,"Di",IF(WEEKDAY(K17)=4,"Mi",IF(WEEKDAY(K17)=5,"Do",IF(WEEKDAY(K17)=6,"Fr",IF(WEEKDAY(K17)=7,"Sa"))))))))</f>
        <v>Do</v>
      </c>
      <c r="L19" s="123" t="str">
        <f aca="false">IF(TI=2,IF(WEEKDAY(L17)=1,"Zo",IF(WEEKDAY(L17)=2,"Ma",IF(WEEKDAY(L17)=3,"Di",IF(WEEKDAY(L17)=4,"Wo",IF(WEEKDAY(L17)=5,"Do",IF(WEEKDAY(L17)=6,"Vr",IF(WEEKDAY(L17)=7,"Za"))))))),IF(WEEKDAY(L17)=1,"So",IF(WEEKDAY(L17)=2,"Mo",IF(WEEKDAY(L17)=3,"Di",IF(WEEKDAY(L17)=4,"Mi",IF(WEEKDAY(L17)=5,"Do",IF(WEEKDAY(L17)=6,"Fr",IF(WEEKDAY(L17)=7,"Sa"))))))))</f>
        <v>Vr</v>
      </c>
      <c r="M19" s="123" t="str">
        <f aca="false">IF(TI=2,IF(WEEKDAY(M17)=1,"Zo",IF(WEEKDAY(M17)=2,"Ma",IF(WEEKDAY(M17)=3,"Di",IF(WEEKDAY(M17)=4,"Wo",IF(WEEKDAY(M17)=5,"Do",IF(WEEKDAY(M17)=6,"Vr",IF(WEEKDAY(M17)=7,"Za"))))))),IF(WEEKDAY(M17)=1,"So",IF(WEEKDAY(M17)=2,"Mo",IF(WEEKDAY(M17)=3,"Di",IF(WEEKDAY(M17)=4,"Mi",IF(WEEKDAY(M17)=5,"Do",IF(WEEKDAY(M17)=6,"Fr",IF(WEEKDAY(M17)=7,"Sa"))))))))</f>
        <v>Za</v>
      </c>
      <c r="N19" s="123" t="str">
        <f aca="false">IF(TI=2,IF(WEEKDAY(N17)=1,"Zo",IF(WEEKDAY(N17)=2,"Ma",IF(WEEKDAY(N17)=3,"Di",IF(WEEKDAY(N17)=4,"Wo",IF(WEEKDAY(N17)=5,"Do",IF(WEEKDAY(N17)=6,"Vr",IF(WEEKDAY(N17)=7,"Za"))))))),IF(WEEKDAY(N17)=1,"So",IF(WEEKDAY(N17)=2,"Mo",IF(WEEKDAY(N17)=3,"Di",IF(WEEKDAY(N17)=4,"Mi",IF(WEEKDAY(N17)=5,"Do",IF(WEEKDAY(N17)=6,"Fr",IF(WEEKDAY(N17)=7,"Sa"))))))))</f>
        <v>Zo</v>
      </c>
      <c r="O19" s="123" t="str">
        <f aca="false">IF(TI=2,IF(WEEKDAY(O17)=1,"Zo",IF(WEEKDAY(O17)=2,"Ma",IF(WEEKDAY(O17)=3,"Di",IF(WEEKDAY(O17)=4,"Wo",IF(WEEKDAY(O17)=5,"Do",IF(WEEKDAY(O17)=6,"Vr",IF(WEEKDAY(O17)=7,"Za"))))))),IF(WEEKDAY(O17)=1,"So",IF(WEEKDAY(O17)=2,"Mo",IF(WEEKDAY(O17)=3,"Di",IF(WEEKDAY(O17)=4,"Mi",IF(WEEKDAY(O17)=5,"Do",IF(WEEKDAY(O17)=6,"Fr",IF(WEEKDAY(O17)=7,"Sa"))))))))</f>
        <v>Ma</v>
      </c>
      <c r="P19" s="123" t="str">
        <f aca="false">IF(TI=2,IF(WEEKDAY(P17)=1,"Zo",IF(WEEKDAY(P17)=2,"Ma",IF(WEEKDAY(P17)=3,"Di",IF(WEEKDAY(P17)=4,"Wo",IF(WEEKDAY(P17)=5,"Do",IF(WEEKDAY(P17)=6,"Vr",IF(WEEKDAY(P17)=7,"Za"))))))),IF(WEEKDAY(P17)=1,"So",IF(WEEKDAY(P17)=2,"Mo",IF(WEEKDAY(P17)=3,"Di",IF(WEEKDAY(P17)=4,"Mi",IF(WEEKDAY(P17)=5,"Do",IF(WEEKDAY(P17)=6,"Fr",IF(WEEKDAY(P17)=7,"Sa"))))))))</f>
        <v>Di</v>
      </c>
      <c r="Q19" s="123" t="str">
        <f aca="false">IF(TI=2,IF(WEEKDAY(Q17)=1,"Zo",IF(WEEKDAY(Q17)=2,"Ma",IF(WEEKDAY(Q17)=3,"Di",IF(WEEKDAY(Q17)=4,"Wo",IF(WEEKDAY(Q17)=5,"Do",IF(WEEKDAY(Q17)=6,"Vr",IF(WEEKDAY(Q17)=7,"Za"))))))),IF(WEEKDAY(Q17)=1,"So",IF(WEEKDAY(Q17)=2,"Mo",IF(WEEKDAY(Q17)=3,"Di",IF(WEEKDAY(Q17)=4,"Mi",IF(WEEKDAY(Q17)=5,"Do",IF(WEEKDAY(Q17)=6,"Fr",IF(WEEKDAY(Q17)=7,"Sa"))))))))</f>
        <v>Wo</v>
      </c>
      <c r="R19" s="123" t="str">
        <f aca="false">IF(TI=2,IF(WEEKDAY(R17)=1,"Zo",IF(WEEKDAY(R17)=2,"Ma",IF(WEEKDAY(R17)=3,"Di",IF(WEEKDAY(R17)=4,"Wo",IF(WEEKDAY(R17)=5,"Do",IF(WEEKDAY(R17)=6,"Vr",IF(WEEKDAY(R17)=7,"Za"))))))),IF(WEEKDAY(R17)=1,"So",IF(WEEKDAY(R17)=2,"Mo",IF(WEEKDAY(R17)=3,"Di",IF(WEEKDAY(R17)=4,"Mi",IF(WEEKDAY(R17)=5,"Do",IF(WEEKDAY(R17)=6,"Fr",IF(WEEKDAY(R17)=7,"Sa"))))))))</f>
        <v>Do</v>
      </c>
      <c r="S19" s="123" t="str">
        <f aca="false">IF(TI=2,IF(WEEKDAY(S17)=1,"Zo",IF(WEEKDAY(S17)=2,"Ma",IF(WEEKDAY(S17)=3,"Di",IF(WEEKDAY(S17)=4,"Wo",IF(WEEKDAY(S17)=5,"Do",IF(WEEKDAY(S17)=6,"Vr",IF(WEEKDAY(S17)=7,"Za"))))))),IF(WEEKDAY(S17)=1,"So",IF(WEEKDAY(S17)=2,"Mo",IF(WEEKDAY(S17)=3,"Di",IF(WEEKDAY(S17)=4,"Mi",IF(WEEKDAY(S17)=5,"Do",IF(WEEKDAY(S17)=6,"Fr",IF(WEEKDAY(S17)=7,"Sa"))))))))</f>
        <v>Vr</v>
      </c>
      <c r="T19" s="123" t="str">
        <f aca="false">IF(TI=2,IF(WEEKDAY(T17)=1,"Zo",IF(WEEKDAY(T17)=2,"Ma",IF(WEEKDAY(T17)=3,"Di",IF(WEEKDAY(T17)=4,"Wo",IF(WEEKDAY(T17)=5,"Do",IF(WEEKDAY(T17)=6,"Vr",IF(WEEKDAY(T17)=7,"Za"))))))),IF(WEEKDAY(T17)=1,"So",IF(WEEKDAY(T17)=2,"Mo",IF(WEEKDAY(T17)=3,"Di",IF(WEEKDAY(T17)=4,"Mi",IF(WEEKDAY(T17)=5,"Do",IF(WEEKDAY(T17)=6,"Fr",IF(WEEKDAY(T17)=7,"Sa"))))))))</f>
        <v>Za</v>
      </c>
      <c r="U19" s="123" t="str">
        <f aca="false">IF(TI=2,IF(WEEKDAY(U17)=1,"Zo",IF(WEEKDAY(U17)=2,"Ma",IF(WEEKDAY(U17)=3,"Di",IF(WEEKDAY(U17)=4,"Wo",IF(WEEKDAY(U17)=5,"Do",IF(WEEKDAY(U17)=6,"Vr",IF(WEEKDAY(U17)=7,"Za"))))))),IF(WEEKDAY(U17)=1,"So",IF(WEEKDAY(U17)=2,"Mo",IF(WEEKDAY(U17)=3,"Di",IF(WEEKDAY(U17)=4,"Mi",IF(WEEKDAY(U17)=5,"Do",IF(WEEKDAY(U17)=6,"Fr",IF(WEEKDAY(U17)=7,"Sa"))))))))</f>
        <v>Zo</v>
      </c>
      <c r="V19" s="123" t="str">
        <f aca="false">IF(TI=2,IF(WEEKDAY(V17)=1,"Zo",IF(WEEKDAY(V17)=2,"Ma",IF(WEEKDAY(V17)=3,"Di",IF(WEEKDAY(V17)=4,"Wo",IF(WEEKDAY(V17)=5,"Do",IF(WEEKDAY(V17)=6,"Vr",IF(WEEKDAY(V17)=7,"Za"))))))),IF(WEEKDAY(V17)=1,"So",IF(WEEKDAY(V17)=2,"Mo",IF(WEEKDAY(V17)=3,"Di",IF(WEEKDAY(V17)=4,"Mi",IF(WEEKDAY(V17)=5,"Do",IF(WEEKDAY(V17)=6,"Fr",IF(WEEKDAY(V17)=7,"Sa"))))))))</f>
        <v>Ma</v>
      </c>
      <c r="W19" s="123" t="str">
        <f aca="false">IF(TI=2,IF(WEEKDAY(W17)=1,"Zo",IF(WEEKDAY(W17)=2,"Ma",IF(WEEKDAY(W17)=3,"Di",IF(WEEKDAY(W17)=4,"Wo",IF(WEEKDAY(W17)=5,"Do",IF(WEEKDAY(W17)=6,"Vr",IF(WEEKDAY(W17)=7,"Za"))))))),IF(WEEKDAY(W17)=1,"So",IF(WEEKDAY(W17)=2,"Mo",IF(WEEKDAY(W17)=3,"Di",IF(WEEKDAY(W17)=4,"Mi",IF(WEEKDAY(W17)=5,"Do",IF(WEEKDAY(W17)=6,"Fr",IF(WEEKDAY(W17)=7,"Sa"))))))))</f>
        <v>Di</v>
      </c>
      <c r="X19" s="123" t="str">
        <f aca="false">IF(TI=2,IF(WEEKDAY(X17)=1,"Zo",IF(WEEKDAY(X17)=2,"Ma",IF(WEEKDAY(X17)=3,"Di",IF(WEEKDAY(X17)=4,"Wo",IF(WEEKDAY(X17)=5,"Do",IF(WEEKDAY(X17)=6,"Vr",IF(WEEKDAY(X17)=7,"Za"))))))),IF(WEEKDAY(X17)=1,"So",IF(WEEKDAY(X17)=2,"Mo",IF(WEEKDAY(X17)=3,"Di",IF(WEEKDAY(X17)=4,"Mi",IF(WEEKDAY(X17)=5,"Do",IF(WEEKDAY(X17)=6,"Fr",IF(WEEKDAY(X17)=7,"Sa"))))))))</f>
        <v>Wo</v>
      </c>
      <c r="Y19" s="123" t="str">
        <f aca="false">IF(TI=2,IF(WEEKDAY(Y17)=1,"Zo",IF(WEEKDAY(Y17)=2,"Ma",IF(WEEKDAY(Y17)=3,"Di",IF(WEEKDAY(Y17)=4,"Wo",IF(WEEKDAY(Y17)=5,"Do",IF(WEEKDAY(Y17)=6,"Vr",IF(WEEKDAY(Y17)=7,"Za"))))))),IF(WEEKDAY(Y17)=1,"So",IF(WEEKDAY(Y17)=2,"Mo",IF(WEEKDAY(Y17)=3,"Di",IF(WEEKDAY(Y17)=4,"Mi",IF(WEEKDAY(Y17)=5,"Do",IF(WEEKDAY(Y17)=6,"Fr",IF(WEEKDAY(Y17)=7,"Sa"))))))))</f>
        <v>Do</v>
      </c>
      <c r="Z19" s="123" t="str">
        <f aca="false">IF(TI=2,IF(WEEKDAY(Z17)=1,"Zo",IF(WEEKDAY(Z17)=2,"Ma",IF(WEEKDAY(Z17)=3,"Di",IF(WEEKDAY(Z17)=4,"Wo",IF(WEEKDAY(Z17)=5,"Do",IF(WEEKDAY(Z17)=6,"Vr",IF(WEEKDAY(Z17)=7,"Za"))))))),IF(WEEKDAY(Z17)=1,"So",IF(WEEKDAY(Z17)=2,"Mo",IF(WEEKDAY(Z17)=3,"Di",IF(WEEKDAY(Z17)=4,"Mi",IF(WEEKDAY(Z17)=5,"Do",IF(WEEKDAY(Z17)=6,"Fr",IF(WEEKDAY(Z17)=7,"Sa"))))))))</f>
        <v>Vr</v>
      </c>
      <c r="AA19" s="123" t="str">
        <f aca="false">IF(TI=2,IF(WEEKDAY(AA17)=1,"Zo",IF(WEEKDAY(AA17)=2,"Ma",IF(WEEKDAY(AA17)=3,"Di",IF(WEEKDAY(AA17)=4,"Wo",IF(WEEKDAY(AA17)=5,"Do",IF(WEEKDAY(AA17)=6,"Vr",IF(WEEKDAY(AA17)=7,"Za"))))))),IF(WEEKDAY(AA17)=1,"So",IF(WEEKDAY(AA17)=2,"Mo",IF(WEEKDAY(AA17)=3,"Di",IF(WEEKDAY(AA17)=4,"Mi",IF(WEEKDAY(AA17)=5,"Do",IF(WEEKDAY(AA17)=6,"Fr",IF(WEEKDAY(AA17)=7,"Sa"))))))))</f>
        <v>Za</v>
      </c>
      <c r="AB19" s="123" t="str">
        <f aca="false">IF(TI=2,IF(WEEKDAY(AB17)=1,"Zo",IF(WEEKDAY(AB17)=2,"Ma",IF(WEEKDAY(AB17)=3,"Di",IF(WEEKDAY(AB17)=4,"Wo",IF(WEEKDAY(AB17)=5,"Do",IF(WEEKDAY(AB17)=6,"Vr",IF(WEEKDAY(AB17)=7,"Za"))))))),IF(WEEKDAY(AB17)=1,"So",IF(WEEKDAY(AB17)=2,"Mo",IF(WEEKDAY(AB17)=3,"Di",IF(WEEKDAY(AB17)=4,"Mi",IF(WEEKDAY(AB17)=5,"Do",IF(WEEKDAY(AB17)=6,"Fr",IF(WEEKDAY(AB17)=7,"Sa"))))))))</f>
        <v>Zo</v>
      </c>
      <c r="AC19" s="123" t="str">
        <f aca="false">IF(TI=2,IF(WEEKDAY(AC17)=1,"Zo",IF(WEEKDAY(AC17)=2,"Ma",IF(WEEKDAY(AC17)=3,"Di",IF(WEEKDAY(AC17)=4,"Wo",IF(WEEKDAY(AC17)=5,"Do",IF(WEEKDAY(AC17)=6,"Vr",IF(WEEKDAY(AC17)=7,"Za"))))))),IF(WEEKDAY(AC17)=1,"So",IF(WEEKDAY(AC17)=2,"Mo",IF(WEEKDAY(AC17)=3,"Di",IF(WEEKDAY(AC17)=4,"Mi",IF(WEEKDAY(AC17)=5,"Do",IF(WEEKDAY(AC17)=6,"Fr",IF(WEEKDAY(AC17)=7,"Sa"))))))))</f>
        <v>Ma</v>
      </c>
      <c r="AD19" s="123" t="str">
        <f aca="false">IF(TI=2,IF(WEEKDAY(AD17)=1,"Zo",IF(WEEKDAY(AD17)=2,"Ma",IF(WEEKDAY(AD17)=3,"Di",IF(WEEKDAY(AD17)=4,"Wo",IF(WEEKDAY(AD17)=5,"Do",IF(WEEKDAY(AD17)=6,"Vr",IF(WEEKDAY(AD17)=7,"Za"))))))),IF(WEEKDAY(AD17)=1,"So",IF(WEEKDAY(AD17)=2,"Mo",IF(WEEKDAY(AD17)=3,"Di",IF(WEEKDAY(AD17)=4,"Mi",IF(WEEKDAY(AD17)=5,"Do",IF(WEEKDAY(AD17)=6,"Fr",IF(WEEKDAY(AD17)=7,"Sa"))))))))</f>
        <v>Di</v>
      </c>
      <c r="AE19" s="123" t="str">
        <f aca="false">IF(TI=2,IF(WEEKDAY(AE17)=1,"Zo",IF(WEEKDAY(AE17)=2,"Ma",IF(WEEKDAY(AE17)=3,"Di",IF(WEEKDAY(AE17)=4,"Wo",IF(WEEKDAY(AE17)=5,"Do",IF(WEEKDAY(AE17)=6,"Vr",IF(WEEKDAY(AE17)=7,"Za"))))))),IF(WEEKDAY(AE17)=1,"So",IF(WEEKDAY(AE17)=2,"Mo",IF(WEEKDAY(AE17)=3,"Di",IF(WEEKDAY(AE17)=4,"Mi",IF(WEEKDAY(AE17)=5,"Do",IF(WEEKDAY(AE17)=6,"Fr",IF(WEEKDAY(AE17)=7,"Sa"))))))))</f>
        <v>Wo</v>
      </c>
      <c r="AF19" s="123" t="str">
        <f aca="false">IF(TI=2,IF(WEEKDAY(AF17)=1,"Zo",IF(WEEKDAY(AF17)=2,"Ma",IF(WEEKDAY(AF17)=3,"Di",IF(WEEKDAY(AF17)=4,"Wo",IF(WEEKDAY(AF17)=5,"Do",IF(WEEKDAY(AF17)=6,"Vr",IF(WEEKDAY(AF17)=7,"Za"))))))),IF(WEEKDAY(AF17)=1,"So",IF(WEEKDAY(AF17)=2,"Mo",IF(WEEKDAY(AF17)=3,"Di",IF(WEEKDAY(AF17)=4,"Mi",IF(WEEKDAY(AF17)=5,"Do",IF(WEEKDAY(AF17)=6,"Fr",IF(WEEKDAY(AF17)=7,"Sa"))))))))</f>
        <v>Do</v>
      </c>
      <c r="AG19" s="123" t="str">
        <f aca="false">IF(TI=2,IF(WEEKDAY(AG17)=1,"Zo",IF(WEEKDAY(AG17)=2,"Ma",IF(WEEKDAY(AG17)=3,"Di",IF(WEEKDAY(AG17)=4,"Wo",IF(WEEKDAY(AG17)=5,"Do",IF(WEEKDAY(AG17)=6,"Vr",IF(WEEKDAY(AG17)=7,"Za"))))))),IF(WEEKDAY(AG17)=1,"So",IF(WEEKDAY(AG17)=2,"Mo",IF(WEEKDAY(AG17)=3,"Di",IF(WEEKDAY(AG17)=4,"Mi",IF(WEEKDAY(AG17)=5,"Do",IF(WEEKDAY(AG17)=6,"Fr",IF(WEEKDAY(AG17)=7,"Sa"))))))))</f>
        <v>Vr</v>
      </c>
      <c r="AH19" s="123" t="str">
        <f aca="false">IF(TI=2,IF(WEEKDAY(AH17)=1,"Zo",IF(WEEKDAY(AH17)=2,"Ma",IF(WEEKDAY(AH17)=3,"Di",IF(WEEKDAY(AH17)=4,"Wo",IF(WEEKDAY(AH17)=5,"Do",IF(WEEKDAY(AH17)=6,"Vr",IF(WEEKDAY(AH17)=7,"Za"))))))),IF(WEEKDAY(AH17)=1,"So",IF(WEEKDAY(AH17)=2,"Mo",IF(WEEKDAY(AH17)=3,"Di",IF(WEEKDAY(AH17)=4,"Mi",IF(WEEKDAY(AH17)=5,"Do",IF(WEEKDAY(AH17)=6,"Fr",IF(WEEKDAY(AH17)=7,"Sa"))))))))</f>
        <v>Za</v>
      </c>
      <c r="AI19" s="123" t="str">
        <f aca="false">IF(TI=2,IF(WEEKDAY(AI17)=1,"Zo",IF(WEEKDAY(AI17)=2,"Ma",IF(WEEKDAY(AI17)=3,"Di",IF(WEEKDAY(AI17)=4,"Wo",IF(WEEKDAY(AI17)=5,"Do",IF(WEEKDAY(AI17)=6,"Vr",IF(WEEKDAY(AI17)=7,"Za"))))))),IF(WEEKDAY(AI17)=1,"So",IF(WEEKDAY(AI17)=2,"Mo",IF(WEEKDAY(AI17)=3,"Di",IF(WEEKDAY(AI17)=4,"Mi",IF(WEEKDAY(AI17)=5,"Do",IF(WEEKDAY(AI17)=6,"Fr",IF(WEEKDAY(AI17)=7,"Sa"))))))))</f>
        <v>Zo</v>
      </c>
      <c r="AJ19" s="123" t="str">
        <f aca="false">IF(TI=2,IF(WEEKDAY(AJ17)=1,"Zo",IF(WEEKDAY(AJ17)=2,"Ma",IF(WEEKDAY(AJ17)=3,"Di",IF(WEEKDAY(AJ17)=4,"Wo",IF(WEEKDAY(AJ17)=5,"Do",IF(WEEKDAY(AJ17)=6,"Vr",IF(WEEKDAY(AJ17)=7,"Za"))))))),IF(WEEKDAY(AJ17)=1,"So",IF(WEEKDAY(AJ17)=2,"Mo",IF(WEEKDAY(AJ17)=3,"Di",IF(WEEKDAY(AJ17)=4,"Mi",IF(WEEKDAY(AJ17)=5,"Do",IF(WEEKDAY(AJ17)=6,"Fr",IF(WEEKDAY(AJ17)=7,"Sa"))))))))</f>
        <v>Ma</v>
      </c>
      <c r="AK19" s="123" t="str">
        <f aca="false">IF(TI=2,IF(WEEKDAY(AK17)=1,"Zo",IF(WEEKDAY(AK17)=2,"Ma",IF(WEEKDAY(AK17)=3,"Di",IF(WEEKDAY(AK17)=4,"Wo",IF(WEEKDAY(AK17)=5,"Do",IF(WEEKDAY(AK17)=6,"Vr",IF(WEEKDAY(AK17)=7,"Za"))))))),IF(WEEKDAY(AK17)=1,"So",IF(WEEKDAY(AK17)=2,"Mo",IF(WEEKDAY(AK17)=3,"Di",IF(WEEKDAY(AK17)=4,"Mi",IF(WEEKDAY(AK17)=5,"Do",IF(WEEKDAY(AK17)=6,"Fr",IF(WEEKDAY(AK17)=7,"Sa"))))))))</f>
        <v>Di</v>
      </c>
      <c r="AL19" s="124"/>
    </row>
    <row r="20" customFormat="false" ht="13.8" hidden="false" customHeight="false" outlineLevel="0" collapsed="false">
      <c r="B20" s="45"/>
      <c r="G20" s="125" t="n">
        <f aca="false">IF(OR(WEEKDAY(G17)=1,WEEKDAY(G17)=7),1,0)</f>
        <v>1</v>
      </c>
      <c r="H20" s="126" t="n">
        <f aca="false">IF(OR(WEEKDAY(H17)=1,WEEKDAY(H17)=7),1,0)</f>
        <v>0</v>
      </c>
      <c r="I20" s="126" t="n">
        <f aca="false">IF(OR(WEEKDAY(I17)=1,WEEKDAY(I17)=7),1,0)</f>
        <v>0</v>
      </c>
      <c r="J20" s="126" t="n">
        <f aca="false">IF(OR(WEEKDAY(J17)=1,WEEKDAY(J17)=7),1,0)</f>
        <v>0</v>
      </c>
      <c r="K20" s="126" t="n">
        <f aca="false">IF(OR(WEEKDAY(K17)=1,WEEKDAY(K17)=7),1,0)</f>
        <v>0</v>
      </c>
      <c r="L20" s="126" t="n">
        <f aca="false">IF(OR(WEEKDAY(L17)=1,WEEKDAY(L17)=7),1,0)</f>
        <v>0</v>
      </c>
      <c r="M20" s="126" t="n">
        <f aca="false">IF(OR(WEEKDAY(M17)=1,WEEKDAY(M17)=7),1,0)</f>
        <v>1</v>
      </c>
      <c r="N20" s="126" t="n">
        <f aca="false">IF(OR(WEEKDAY(N17)=1,WEEKDAY(N17)=7),1,0)</f>
        <v>1</v>
      </c>
      <c r="O20" s="126" t="n">
        <f aca="false">IF(OR(WEEKDAY(O17)=1,WEEKDAY(O17)=7),1,0)</f>
        <v>0</v>
      </c>
      <c r="P20" s="126" t="n">
        <f aca="false">IF(OR(WEEKDAY(P17)=1,WEEKDAY(P17)=7),1,0)</f>
        <v>0</v>
      </c>
      <c r="Q20" s="126" t="n">
        <f aca="false">IF(OR(WEEKDAY(Q17)=1,WEEKDAY(Q17)=7),1,0)</f>
        <v>0</v>
      </c>
      <c r="R20" s="126" t="n">
        <f aca="false">IF(OR(WEEKDAY(R17)=1,WEEKDAY(R17)=7),1,0)</f>
        <v>0</v>
      </c>
      <c r="S20" s="126" t="n">
        <f aca="false">IF(OR(WEEKDAY(S17)=1,WEEKDAY(S17)=7),1,0)</f>
        <v>0</v>
      </c>
      <c r="T20" s="126" t="n">
        <f aca="false">IF(OR(WEEKDAY(T17)=1,WEEKDAY(T17)=7),1,0)</f>
        <v>1</v>
      </c>
      <c r="U20" s="126" t="n">
        <f aca="false">IF(OR(WEEKDAY(U17)=1,WEEKDAY(U17)=7),1,0)</f>
        <v>1</v>
      </c>
      <c r="V20" s="126" t="n">
        <f aca="false">IF(OR(WEEKDAY(V17)=1,WEEKDAY(V17)=7),1,0)</f>
        <v>0</v>
      </c>
      <c r="W20" s="126" t="n">
        <f aca="false">IF(OR(WEEKDAY(W17)=1,WEEKDAY(W17)=7),1,0)</f>
        <v>0</v>
      </c>
      <c r="X20" s="126" t="n">
        <f aca="false">IF(OR(WEEKDAY(X17)=1,WEEKDAY(X17)=7),1,0)</f>
        <v>0</v>
      </c>
      <c r="Y20" s="126" t="n">
        <f aca="false">IF(OR(WEEKDAY(Y17)=1,WEEKDAY(Y17)=7),1,0)</f>
        <v>0</v>
      </c>
      <c r="Z20" s="126" t="n">
        <f aca="false">IF(OR(WEEKDAY(Z17)=1,WEEKDAY(Z17)=7),1,0)</f>
        <v>0</v>
      </c>
      <c r="AA20" s="126" t="n">
        <f aca="false">IF(OR(WEEKDAY(AA17)=1,WEEKDAY(AA17)=7),1,0)</f>
        <v>1</v>
      </c>
      <c r="AB20" s="126" t="n">
        <f aca="false">IF(OR(WEEKDAY(AB17)=1,WEEKDAY(AB17)=7),1,0)</f>
        <v>1</v>
      </c>
      <c r="AC20" s="126" t="n">
        <f aca="false">IF(OR(WEEKDAY(AC17)=1,WEEKDAY(AC17)=7),1,0)</f>
        <v>0</v>
      </c>
      <c r="AD20" s="126" t="n">
        <f aca="false">IF(OR(WEEKDAY(AD17)=1,WEEKDAY(AD17)=7),1,0)</f>
        <v>0</v>
      </c>
      <c r="AE20" s="126" t="n">
        <f aca="false">IF(OR(WEEKDAY(AE17)=1,WEEKDAY(AE17)=7),1,0)</f>
        <v>0</v>
      </c>
      <c r="AF20" s="126" t="n">
        <f aca="false">IF(OR(WEEKDAY(AF17)=1,WEEKDAY(AF17)=7),1,0)</f>
        <v>0</v>
      </c>
      <c r="AG20" s="126" t="n">
        <f aca="false">IF(OR(WEEKDAY(AG17)=1,WEEKDAY(AG17)=7),1,0)</f>
        <v>0</v>
      </c>
      <c r="AH20" s="126" t="n">
        <f aca="false">IF(OR(WEEKDAY(AH17)=1,WEEKDAY(AH17)=7),1,0)</f>
        <v>1</v>
      </c>
      <c r="AI20" s="126" t="n">
        <f aca="false">IF(OR(WEEKDAY(AI17)=1,WEEKDAY(AI17)=7),1,0)</f>
        <v>1</v>
      </c>
      <c r="AJ20" s="126" t="n">
        <f aca="false">IF(OR(WEEKDAY(AJ17)=1,WEEKDAY(AJ17)=7),1,0)</f>
        <v>0</v>
      </c>
      <c r="AK20" s="126" t="n">
        <f aca="false">IF(OR(WEEKDAY(AK17)=1,WEEKDAY(AK17)=7),1,0)</f>
        <v>0</v>
      </c>
      <c r="AL20" s="124"/>
    </row>
    <row r="21" customFormat="false" ht="38.25" hidden="false" customHeight="true" outlineLevel="0" collapsed="false">
      <c r="B21" s="45"/>
      <c r="C21" s="58" t="str">
        <f aca="false">VLOOKUP(28,TA,TI,FALSE())</f>
        <v>Projectnummer en projectnaam Interreg VIA Deutschland-Nederland projecten:</v>
      </c>
      <c r="D21" s="58"/>
      <c r="E21" s="58"/>
      <c r="G21" s="45"/>
      <c r="AL21" s="124"/>
    </row>
    <row r="22" customFormat="false" ht="30.75" hidden="false" customHeight="true" outlineLevel="0" collapsed="false">
      <c r="A22" s="195"/>
      <c r="B22" s="128" t="n">
        <v>1</v>
      </c>
      <c r="C22" s="129" t="n">
        <f aca="false">IF(+Overzicht!C27="","",+Overzicht!C27)</f>
        <v>32010</v>
      </c>
      <c r="D22" s="64"/>
      <c r="E22" s="220" t="str">
        <f aca="false">IF(+Overzicht!E27="","",+Overzicht!E27)</f>
        <v>EKW</v>
      </c>
      <c r="F22" s="64"/>
      <c r="G22" s="131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3"/>
      <c r="U22" s="133"/>
      <c r="V22" s="133"/>
      <c r="W22" s="133"/>
      <c r="X22" s="133"/>
      <c r="Y22" s="133"/>
      <c r="Z22" s="133"/>
      <c r="AA22" s="133"/>
      <c r="AB22" s="133"/>
      <c r="AC22" s="133"/>
      <c r="AD22" s="133"/>
      <c r="AE22" s="133"/>
      <c r="AF22" s="133"/>
      <c r="AG22" s="133"/>
      <c r="AH22" s="133"/>
      <c r="AI22" s="133"/>
      <c r="AJ22" s="133"/>
      <c r="AK22" s="133"/>
      <c r="AL22" s="134" t="n">
        <f aca="false">SUM(G22:AK22)</f>
        <v>0</v>
      </c>
    </row>
    <row r="23" customFormat="false" ht="30.75" hidden="false" customHeight="true" outlineLevel="0" collapsed="false">
      <c r="A23" s="195"/>
      <c r="B23" s="128" t="n">
        <v>2</v>
      </c>
      <c r="C23" s="129" t="str">
        <f aca="false">IF(+Overzicht!C28="","",+Overzicht!C28)</f>
        <v/>
      </c>
      <c r="D23" s="64"/>
      <c r="E23" s="220" t="str">
        <f aca="false">IF(+Overzicht!E28="","",+Overzicht!E28)</f>
        <v/>
      </c>
      <c r="F23" s="64"/>
      <c r="G23" s="131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3"/>
      <c r="U23" s="133"/>
      <c r="V23" s="133"/>
      <c r="W23" s="133"/>
      <c r="X23" s="133"/>
      <c r="Y23" s="133"/>
      <c r="Z23" s="133"/>
      <c r="AA23" s="133"/>
      <c r="AB23" s="133"/>
      <c r="AC23" s="133"/>
      <c r="AD23" s="133"/>
      <c r="AE23" s="133"/>
      <c r="AF23" s="133"/>
      <c r="AG23" s="133"/>
      <c r="AH23" s="133"/>
      <c r="AI23" s="133"/>
      <c r="AJ23" s="133"/>
      <c r="AK23" s="133"/>
      <c r="AL23" s="134" t="n">
        <f aca="false">SUM(G23:AK23)</f>
        <v>0</v>
      </c>
    </row>
    <row r="24" customFormat="false" ht="30.75" hidden="false" customHeight="true" outlineLevel="0" collapsed="false">
      <c r="A24" s="195"/>
      <c r="B24" s="128" t="n">
        <v>3</v>
      </c>
      <c r="C24" s="129" t="str">
        <f aca="false">IF(+Overzicht!C29="","",+Overzicht!C29)</f>
        <v/>
      </c>
      <c r="D24" s="64"/>
      <c r="E24" s="220" t="str">
        <f aca="false">IF(+Overzicht!E29="","",+Overzicht!E29)</f>
        <v/>
      </c>
      <c r="F24" s="64"/>
      <c r="G24" s="131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3"/>
      <c r="U24" s="133"/>
      <c r="V24" s="133"/>
      <c r="W24" s="133"/>
      <c r="X24" s="133"/>
      <c r="Y24" s="133"/>
      <c r="Z24" s="133"/>
      <c r="AA24" s="133"/>
      <c r="AB24" s="133"/>
      <c r="AC24" s="133"/>
      <c r="AD24" s="133"/>
      <c r="AE24" s="133"/>
      <c r="AF24" s="133"/>
      <c r="AG24" s="133"/>
      <c r="AH24" s="133"/>
      <c r="AI24" s="133"/>
      <c r="AJ24" s="133"/>
      <c r="AK24" s="133"/>
      <c r="AL24" s="134" t="n">
        <f aca="false">SUM(G24:AK24)</f>
        <v>0</v>
      </c>
    </row>
    <row r="25" customFormat="false" ht="30.75" hidden="false" customHeight="true" outlineLevel="0" collapsed="false">
      <c r="A25" s="195"/>
      <c r="B25" s="128" t="n">
        <v>4</v>
      </c>
      <c r="C25" s="129" t="str">
        <f aca="false">IF(+Overzicht!C30="","",+Overzicht!C30)</f>
        <v/>
      </c>
      <c r="D25" s="64"/>
      <c r="E25" s="220" t="str">
        <f aca="false">IF(+Overzicht!E30="","",+Overzicht!E30)</f>
        <v/>
      </c>
      <c r="F25" s="64"/>
      <c r="G25" s="131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F25" s="133"/>
      <c r="AG25" s="133"/>
      <c r="AH25" s="133"/>
      <c r="AI25" s="133"/>
      <c r="AJ25" s="133"/>
      <c r="AK25" s="133"/>
      <c r="AL25" s="134" t="n">
        <f aca="false">SUM(G25:AK25)</f>
        <v>0</v>
      </c>
    </row>
    <row r="26" customFormat="false" ht="30.75" hidden="false" customHeight="true" outlineLevel="0" collapsed="false">
      <c r="A26" s="195"/>
      <c r="B26" s="128" t="n">
        <v>5</v>
      </c>
      <c r="C26" s="129" t="str">
        <f aca="false">IF(+Overzicht!C31="","",+Overzicht!C31)</f>
        <v/>
      </c>
      <c r="D26" s="64"/>
      <c r="E26" s="220" t="str">
        <f aca="false">IF(+Overzicht!E31="","",+Overzicht!E31)</f>
        <v/>
      </c>
      <c r="F26" s="64"/>
      <c r="G26" s="131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3"/>
      <c r="U26" s="133"/>
      <c r="V26" s="133"/>
      <c r="W26" s="133"/>
      <c r="X26" s="133"/>
      <c r="Y26" s="133"/>
      <c r="Z26" s="133"/>
      <c r="AA26" s="133"/>
      <c r="AB26" s="133"/>
      <c r="AC26" s="133"/>
      <c r="AD26" s="133"/>
      <c r="AE26" s="133"/>
      <c r="AF26" s="133"/>
      <c r="AG26" s="133"/>
      <c r="AH26" s="133"/>
      <c r="AI26" s="133"/>
      <c r="AJ26" s="133"/>
      <c r="AK26" s="133"/>
      <c r="AL26" s="134" t="n">
        <f aca="false">SUM(G26:AK26)</f>
        <v>0</v>
      </c>
    </row>
    <row r="27" s="81" customFormat="true" ht="17.4" hidden="false" customHeight="false" outlineLevel="0" collapsed="false">
      <c r="B27" s="75"/>
      <c r="C27" s="76" t="str">
        <f aca="false">VLOOKUP(29,TA,TI,FALSE())</f>
        <v>Totaal Interreg VI-A projecten:</v>
      </c>
      <c r="D27" s="76"/>
      <c r="E27" s="76"/>
      <c r="F27" s="76"/>
      <c r="G27" s="135" t="n">
        <f aca="false">SUM(G22:G26)</f>
        <v>0</v>
      </c>
      <c r="H27" s="136" t="n">
        <f aca="false">SUM(H22:H26)</f>
        <v>0</v>
      </c>
      <c r="I27" s="136" t="n">
        <f aca="false">SUM(I22:I26)</f>
        <v>0</v>
      </c>
      <c r="J27" s="136" t="n">
        <f aca="false">SUM(J22:J26)</f>
        <v>0</v>
      </c>
      <c r="K27" s="136" t="n">
        <f aca="false">SUM(K22:K26)</f>
        <v>0</v>
      </c>
      <c r="L27" s="136" t="n">
        <f aca="false">SUM(L22:L26)</f>
        <v>0</v>
      </c>
      <c r="M27" s="136" t="n">
        <f aca="false">SUM(M22:M26)</f>
        <v>0</v>
      </c>
      <c r="N27" s="136" t="n">
        <f aca="false">SUM(N22:N26)</f>
        <v>0</v>
      </c>
      <c r="O27" s="136" t="n">
        <f aca="false">SUM(O22:O26)</f>
        <v>0</v>
      </c>
      <c r="P27" s="136" t="n">
        <f aca="false">SUM(P22:P26)</f>
        <v>0</v>
      </c>
      <c r="Q27" s="136" t="n">
        <f aca="false">SUM(Q22:Q26)</f>
        <v>0</v>
      </c>
      <c r="R27" s="136" t="n">
        <f aca="false">SUM(R22:R26)</f>
        <v>0</v>
      </c>
      <c r="S27" s="136" t="n">
        <f aca="false">SUM(S22:S26)</f>
        <v>0</v>
      </c>
      <c r="T27" s="136" t="n">
        <f aca="false">SUM(T22:T26)</f>
        <v>0</v>
      </c>
      <c r="U27" s="136" t="n">
        <f aca="false">SUM(U22:U26)</f>
        <v>0</v>
      </c>
      <c r="V27" s="136" t="n">
        <f aca="false">SUM(V22:V26)</f>
        <v>0</v>
      </c>
      <c r="W27" s="136" t="n">
        <f aca="false">SUM(W22:W26)</f>
        <v>0</v>
      </c>
      <c r="X27" s="136" t="n">
        <f aca="false">SUM(X22:X26)</f>
        <v>0</v>
      </c>
      <c r="Y27" s="136" t="n">
        <f aca="false">SUM(Y22:Y26)</f>
        <v>0</v>
      </c>
      <c r="Z27" s="136" t="n">
        <f aca="false">SUM(Z22:Z26)</f>
        <v>0</v>
      </c>
      <c r="AA27" s="136" t="n">
        <f aca="false">SUM(AA22:AA26)</f>
        <v>0</v>
      </c>
      <c r="AB27" s="136" t="n">
        <f aca="false">SUM(AB22:AB26)</f>
        <v>0</v>
      </c>
      <c r="AC27" s="136" t="n">
        <f aca="false">SUM(AC22:AC26)</f>
        <v>0</v>
      </c>
      <c r="AD27" s="136" t="n">
        <f aca="false">SUM(AD22:AD26)</f>
        <v>0</v>
      </c>
      <c r="AE27" s="136" t="n">
        <f aca="false">SUM(AE22:AE26)</f>
        <v>0</v>
      </c>
      <c r="AF27" s="136" t="n">
        <f aca="false">SUM(AF22:AF26)</f>
        <v>0</v>
      </c>
      <c r="AG27" s="136" t="n">
        <f aca="false">SUM(AG22:AG26)</f>
        <v>0</v>
      </c>
      <c r="AH27" s="136" t="n">
        <f aca="false">SUM(AH22:AH26)</f>
        <v>0</v>
      </c>
      <c r="AI27" s="136" t="n">
        <f aca="false">SUM(AI22:AI26)</f>
        <v>0</v>
      </c>
      <c r="AJ27" s="136" t="n">
        <f aca="false">SUM(AJ22:AJ26)</f>
        <v>0</v>
      </c>
      <c r="AK27" s="136" t="n">
        <f aca="false">SUM(AK22:AK26)</f>
        <v>0</v>
      </c>
      <c r="AL27" s="137" t="n">
        <f aca="false">SUM(G27:AK27)</f>
        <v>0</v>
      </c>
    </row>
    <row r="28" customFormat="false" ht="15" hidden="false" customHeight="false" outlineLevel="0" collapsed="false">
      <c r="B28" s="45"/>
      <c r="C28" s="64"/>
      <c r="D28" s="64"/>
      <c r="E28" s="64"/>
      <c r="F28" s="64"/>
      <c r="G28" s="138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  <c r="AA28" s="139"/>
      <c r="AB28" s="139"/>
      <c r="AC28" s="139"/>
      <c r="AD28" s="139"/>
      <c r="AE28" s="139"/>
      <c r="AF28" s="139"/>
      <c r="AG28" s="139"/>
      <c r="AH28" s="139"/>
      <c r="AI28" s="139"/>
      <c r="AJ28" s="139"/>
      <c r="AK28" s="139"/>
      <c r="AL28" s="134"/>
    </row>
    <row r="29" customFormat="false" ht="17.4" hidden="false" customHeight="false" outlineLevel="0" collapsed="false">
      <c r="B29" s="45"/>
      <c r="C29" s="77" t="str">
        <f aca="false">VLOOKUP(42,TA,TI,FALSE())</f>
        <v>Overige Interreg-projecten</v>
      </c>
      <c r="D29" s="64"/>
      <c r="E29" s="64"/>
      <c r="F29" s="64"/>
      <c r="G29" s="140" t="n">
        <v>0</v>
      </c>
      <c r="H29" s="141" t="n">
        <v>0</v>
      </c>
      <c r="I29" s="141" t="n">
        <v>0</v>
      </c>
      <c r="J29" s="141" t="n">
        <v>0</v>
      </c>
      <c r="K29" s="141" t="n">
        <v>0</v>
      </c>
      <c r="L29" s="141" t="n">
        <v>0</v>
      </c>
      <c r="M29" s="141" t="n">
        <v>0</v>
      </c>
      <c r="N29" s="141" t="n">
        <v>0</v>
      </c>
      <c r="O29" s="141" t="n">
        <v>0</v>
      </c>
      <c r="P29" s="141" t="n">
        <v>0</v>
      </c>
      <c r="Q29" s="141" t="n">
        <v>0</v>
      </c>
      <c r="R29" s="141" t="n">
        <v>0</v>
      </c>
      <c r="S29" s="141" t="n">
        <v>0</v>
      </c>
      <c r="T29" s="141" t="n">
        <v>0</v>
      </c>
      <c r="U29" s="141" t="n">
        <v>0</v>
      </c>
      <c r="V29" s="141" t="n">
        <v>0</v>
      </c>
      <c r="W29" s="141" t="n">
        <v>0</v>
      </c>
      <c r="X29" s="141" t="n">
        <v>0</v>
      </c>
      <c r="Y29" s="141" t="n">
        <v>0</v>
      </c>
      <c r="Z29" s="141" t="n">
        <v>0</v>
      </c>
      <c r="AA29" s="141" t="n">
        <v>0</v>
      </c>
      <c r="AB29" s="141" t="n">
        <v>0</v>
      </c>
      <c r="AC29" s="141" t="n">
        <v>0</v>
      </c>
      <c r="AD29" s="141" t="n">
        <v>0</v>
      </c>
      <c r="AE29" s="141" t="n">
        <v>0</v>
      </c>
      <c r="AF29" s="141" t="n">
        <v>0</v>
      </c>
      <c r="AG29" s="141" t="n">
        <v>0</v>
      </c>
      <c r="AH29" s="141" t="n">
        <v>0</v>
      </c>
      <c r="AI29" s="141" t="n">
        <v>0</v>
      </c>
      <c r="AJ29" s="142" t="n">
        <v>0</v>
      </c>
      <c r="AK29" s="142" t="n">
        <v>0</v>
      </c>
      <c r="AL29" s="134" t="n">
        <f aca="false">SUM(G29:AK29)</f>
        <v>0</v>
      </c>
    </row>
    <row r="30" customFormat="false" ht="15" hidden="false" customHeight="false" outlineLevel="0" collapsed="false">
      <c r="B30" s="45"/>
      <c r="C30" s="64"/>
      <c r="D30" s="64"/>
      <c r="E30" s="64"/>
      <c r="F30" s="64"/>
      <c r="G30" s="143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4"/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144"/>
      <c r="AK30" s="144"/>
      <c r="AL30" s="134"/>
    </row>
    <row r="31" customFormat="false" ht="17.4" hidden="false" customHeight="false" outlineLevel="0" collapsed="false">
      <c r="B31" s="45"/>
      <c r="C31" s="77" t="str">
        <f aca="false">VLOOKUP(30,TA,TI,FALSE())</f>
        <v>Overige gesubsidieerde projecten</v>
      </c>
      <c r="D31" s="77"/>
      <c r="E31" s="77"/>
      <c r="F31" s="77"/>
      <c r="G31" s="145" t="n">
        <v>0</v>
      </c>
      <c r="H31" s="142" t="n">
        <v>0</v>
      </c>
      <c r="I31" s="142" t="n">
        <v>0</v>
      </c>
      <c r="J31" s="142" t="n">
        <v>0</v>
      </c>
      <c r="K31" s="142" t="n">
        <v>0</v>
      </c>
      <c r="L31" s="142" t="n">
        <v>0</v>
      </c>
      <c r="M31" s="142" t="n">
        <v>0</v>
      </c>
      <c r="N31" s="142" t="n">
        <v>0</v>
      </c>
      <c r="O31" s="142" t="n">
        <v>0</v>
      </c>
      <c r="P31" s="142" t="n">
        <v>0</v>
      </c>
      <c r="Q31" s="142" t="n">
        <v>0</v>
      </c>
      <c r="R31" s="142" t="n">
        <v>0</v>
      </c>
      <c r="S31" s="142" t="n">
        <v>0</v>
      </c>
      <c r="T31" s="142" t="n">
        <v>0</v>
      </c>
      <c r="U31" s="142" t="n">
        <v>0</v>
      </c>
      <c r="V31" s="142" t="n">
        <v>0</v>
      </c>
      <c r="W31" s="142" t="n">
        <v>0</v>
      </c>
      <c r="X31" s="142" t="n">
        <v>0</v>
      </c>
      <c r="Y31" s="142" t="n">
        <v>0</v>
      </c>
      <c r="Z31" s="142" t="n">
        <v>0</v>
      </c>
      <c r="AA31" s="142" t="n">
        <v>0</v>
      </c>
      <c r="AB31" s="142" t="n">
        <v>0</v>
      </c>
      <c r="AC31" s="142" t="n">
        <v>0</v>
      </c>
      <c r="AD31" s="142" t="n">
        <v>0</v>
      </c>
      <c r="AE31" s="142" t="n">
        <v>0</v>
      </c>
      <c r="AF31" s="142" t="n">
        <v>0</v>
      </c>
      <c r="AG31" s="142" t="n">
        <v>0</v>
      </c>
      <c r="AH31" s="142" t="n">
        <v>0</v>
      </c>
      <c r="AI31" s="142" t="n">
        <v>0</v>
      </c>
      <c r="AJ31" s="142" t="n">
        <v>0</v>
      </c>
      <c r="AK31" s="142" t="n">
        <v>0</v>
      </c>
      <c r="AL31" s="134" t="n">
        <f aca="false">SUM(G31:AK31)</f>
        <v>0</v>
      </c>
    </row>
    <row r="32" customFormat="false" ht="15" hidden="false" customHeight="false" outlineLevel="0" collapsed="false">
      <c r="B32" s="45"/>
      <c r="C32" s="64"/>
      <c r="D32" s="64"/>
      <c r="E32" s="64"/>
      <c r="F32" s="64"/>
      <c r="G32" s="143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4"/>
      <c r="Y32" s="144"/>
      <c r="Z32" s="144"/>
      <c r="AA32" s="144"/>
      <c r="AB32" s="144"/>
      <c r="AC32" s="144"/>
      <c r="AD32" s="144"/>
      <c r="AE32" s="144"/>
      <c r="AF32" s="144"/>
      <c r="AG32" s="144"/>
      <c r="AH32" s="144"/>
      <c r="AI32" s="144"/>
      <c r="AJ32" s="144"/>
      <c r="AK32" s="144"/>
      <c r="AL32" s="134"/>
    </row>
    <row r="33" customFormat="false" ht="17.4" hidden="false" customHeight="false" outlineLevel="0" collapsed="false">
      <c r="B33" s="45"/>
      <c r="C33" s="77" t="str">
        <f aca="false">VLOOKUP(31,TA,TI,FALSE())</f>
        <v>Overige werkzaamheden</v>
      </c>
      <c r="D33" s="77"/>
      <c r="E33" s="77"/>
      <c r="F33" s="77"/>
      <c r="G33" s="145" t="n">
        <v>0</v>
      </c>
      <c r="H33" s="142" t="n">
        <v>0</v>
      </c>
      <c r="I33" s="142" t="n">
        <v>0</v>
      </c>
      <c r="J33" s="142" t="n">
        <v>0</v>
      </c>
      <c r="K33" s="142" t="n">
        <v>0</v>
      </c>
      <c r="L33" s="142" t="n">
        <v>0</v>
      </c>
      <c r="M33" s="142" t="n">
        <v>0</v>
      </c>
      <c r="N33" s="142" t="n">
        <v>0</v>
      </c>
      <c r="O33" s="142" t="n">
        <v>0</v>
      </c>
      <c r="P33" s="142" t="n">
        <v>0</v>
      </c>
      <c r="Q33" s="142" t="n">
        <v>0</v>
      </c>
      <c r="R33" s="142" t="n">
        <v>0</v>
      </c>
      <c r="S33" s="142" t="n">
        <v>0</v>
      </c>
      <c r="T33" s="142" t="n">
        <v>0</v>
      </c>
      <c r="U33" s="142" t="n">
        <v>0</v>
      </c>
      <c r="V33" s="142" t="n">
        <v>0</v>
      </c>
      <c r="W33" s="142" t="n">
        <v>0</v>
      </c>
      <c r="X33" s="142" t="n">
        <v>0</v>
      </c>
      <c r="Y33" s="142" t="n">
        <v>0</v>
      </c>
      <c r="Z33" s="142" t="n">
        <v>0</v>
      </c>
      <c r="AA33" s="142" t="n">
        <v>0</v>
      </c>
      <c r="AB33" s="142" t="n">
        <v>0</v>
      </c>
      <c r="AC33" s="142" t="n">
        <v>0</v>
      </c>
      <c r="AD33" s="142" t="n">
        <v>0</v>
      </c>
      <c r="AE33" s="142" t="n">
        <v>0</v>
      </c>
      <c r="AF33" s="142" t="n">
        <v>0</v>
      </c>
      <c r="AG33" s="142" t="n">
        <v>0</v>
      </c>
      <c r="AH33" s="142" t="n">
        <v>0</v>
      </c>
      <c r="AI33" s="142" t="n">
        <v>0</v>
      </c>
      <c r="AJ33" s="142" t="n">
        <v>0</v>
      </c>
      <c r="AK33" s="142" t="n">
        <v>0</v>
      </c>
      <c r="AL33" s="134" t="n">
        <f aca="false">SUM(G33:AK33)</f>
        <v>0</v>
      </c>
    </row>
    <row r="34" customFormat="false" ht="15" hidden="false" customHeight="false" outlineLevel="0" collapsed="false">
      <c r="B34" s="45"/>
      <c r="C34" s="64"/>
      <c r="D34" s="64"/>
      <c r="E34" s="64"/>
      <c r="F34" s="64"/>
      <c r="G34" s="143"/>
      <c r="H34" s="144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44"/>
      <c r="V34" s="144"/>
      <c r="W34" s="144"/>
      <c r="X34" s="144"/>
      <c r="Y34" s="144"/>
      <c r="Z34" s="144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44"/>
      <c r="AL34" s="134"/>
    </row>
    <row r="35" customFormat="false" ht="17.4" hidden="false" customHeight="false" outlineLevel="0" collapsed="false">
      <c r="B35" s="59"/>
      <c r="C35" s="86" t="str">
        <f aca="false">VLOOKUP(8,TA,TI,FALSE())</f>
        <v>Totaal aantal uren</v>
      </c>
      <c r="D35" s="87"/>
      <c r="E35" s="87"/>
      <c r="F35" s="87"/>
      <c r="G35" s="146" t="n">
        <f aca="false">SUM(G27:G34)</f>
        <v>0</v>
      </c>
      <c r="H35" s="147" t="n">
        <f aca="false">SUM(H27:H34)</f>
        <v>0</v>
      </c>
      <c r="I35" s="147" t="n">
        <f aca="false">SUM(I27:I34)</f>
        <v>0</v>
      </c>
      <c r="J35" s="147" t="n">
        <f aca="false">SUM(J27:J34)</f>
        <v>0</v>
      </c>
      <c r="K35" s="147" t="n">
        <f aca="false">SUM(K27:K34)</f>
        <v>0</v>
      </c>
      <c r="L35" s="147" t="n">
        <f aca="false">SUM(L27:L34)</f>
        <v>0</v>
      </c>
      <c r="M35" s="147" t="n">
        <f aca="false">SUM(M27:M34)</f>
        <v>0</v>
      </c>
      <c r="N35" s="147" t="n">
        <f aca="false">SUM(N27:N34)</f>
        <v>0</v>
      </c>
      <c r="O35" s="147" t="n">
        <f aca="false">SUM(O27:O34)</f>
        <v>0</v>
      </c>
      <c r="P35" s="147" t="n">
        <f aca="false">SUM(P27:P34)</f>
        <v>0</v>
      </c>
      <c r="Q35" s="147" t="n">
        <f aca="false">SUM(Q27:Q34)</f>
        <v>0</v>
      </c>
      <c r="R35" s="147" t="n">
        <f aca="false">SUM(R27:R34)</f>
        <v>0</v>
      </c>
      <c r="S35" s="147" t="n">
        <f aca="false">SUM(S27:S34)</f>
        <v>0</v>
      </c>
      <c r="T35" s="147" t="n">
        <f aca="false">SUM(T27:T34)</f>
        <v>0</v>
      </c>
      <c r="U35" s="147" t="n">
        <f aca="false">SUM(U27:U34)</f>
        <v>0</v>
      </c>
      <c r="V35" s="147" t="n">
        <f aca="false">SUM(V27:V34)</f>
        <v>0</v>
      </c>
      <c r="W35" s="147" t="n">
        <f aca="false">SUM(W27:W34)</f>
        <v>0</v>
      </c>
      <c r="X35" s="147" t="n">
        <f aca="false">SUM(X27:X34)</f>
        <v>0</v>
      </c>
      <c r="Y35" s="147" t="n">
        <f aca="false">SUM(Y27:Y34)</f>
        <v>0</v>
      </c>
      <c r="Z35" s="147" t="n">
        <f aca="false">SUM(Z27:Z34)</f>
        <v>0</v>
      </c>
      <c r="AA35" s="147" t="n">
        <f aca="false">SUM(AA27:AA34)</f>
        <v>0</v>
      </c>
      <c r="AB35" s="147" t="n">
        <f aca="false">SUM(AB27:AB34)</f>
        <v>0</v>
      </c>
      <c r="AC35" s="147" t="n">
        <f aca="false">SUM(AC27:AC34)</f>
        <v>0</v>
      </c>
      <c r="AD35" s="147" t="n">
        <f aca="false">SUM(AD27:AD34)</f>
        <v>0</v>
      </c>
      <c r="AE35" s="147" t="n">
        <f aca="false">SUM(AE27:AE34)</f>
        <v>0</v>
      </c>
      <c r="AF35" s="147" t="n">
        <f aca="false">SUM(AF27:AF34)</f>
        <v>0</v>
      </c>
      <c r="AG35" s="147" t="n">
        <f aca="false">SUM(AG27:AG34)</f>
        <v>0</v>
      </c>
      <c r="AH35" s="147" t="n">
        <f aca="false">SUM(AH27:AH34)</f>
        <v>0</v>
      </c>
      <c r="AI35" s="147" t="n">
        <f aca="false">SUM(AI27:AI34)</f>
        <v>0</v>
      </c>
      <c r="AJ35" s="147" t="n">
        <f aca="false">SUM(AJ27:AJ34)</f>
        <v>0</v>
      </c>
      <c r="AK35" s="147" t="n">
        <f aca="false">SUM(AK27:AK34)</f>
        <v>0</v>
      </c>
      <c r="AL35" s="148" t="n">
        <f aca="false">SUM(G35:AK35)</f>
        <v>0</v>
      </c>
    </row>
    <row r="38" customFormat="false" ht="18" hidden="false" customHeight="true" outlineLevel="0" collapsed="false">
      <c r="B38" s="149" t="str">
        <f aca="false">VLOOKUP(27,TA,TI,FALSE())</f>
        <v>Wij verklaren de gegevens juist en volledig te hebben ingevuld. De verrichte projectarbeidsuren waren in het kader van een efficiënte en doelmatige projectuitvoering vereist.</v>
      </c>
      <c r="C38" s="149"/>
      <c r="D38" s="149"/>
      <c r="E38" s="149"/>
      <c r="F38" s="149"/>
      <c r="G38" s="149"/>
      <c r="H38" s="149"/>
      <c r="I38" s="149"/>
      <c r="J38" s="149"/>
      <c r="K38" s="149"/>
      <c r="L38" s="149"/>
      <c r="M38" s="149"/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  <c r="AD38" s="149"/>
      <c r="AE38" s="149"/>
      <c r="AF38" s="149"/>
      <c r="AG38" s="149"/>
      <c r="AH38" s="149"/>
      <c r="AI38" s="149"/>
      <c r="AJ38" s="149"/>
      <c r="AK38" s="149"/>
      <c r="AL38" s="149"/>
    </row>
    <row r="39" customFormat="false" ht="14.25" hidden="false" customHeight="true" outlineLevel="0" collapsed="false">
      <c r="B39" s="149"/>
      <c r="C39" s="149"/>
      <c r="D39" s="149"/>
      <c r="E39" s="149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49"/>
      <c r="AD39" s="149"/>
      <c r="AE39" s="149"/>
      <c r="AF39" s="149"/>
      <c r="AG39" s="149"/>
      <c r="AH39" s="149"/>
      <c r="AI39" s="149"/>
      <c r="AJ39" s="149"/>
      <c r="AK39" s="149"/>
      <c r="AL39" s="149"/>
    </row>
    <row r="47" customFormat="false" ht="13.8" hidden="false" customHeight="false" outlineLevel="0" collapsed="false">
      <c r="B47" s="60"/>
      <c r="C47" s="60"/>
      <c r="D47" s="60"/>
      <c r="E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</row>
    <row r="49" s="77" customFormat="true" ht="23.4" hidden="false" customHeight="true" outlineLevel="0" collapsed="false">
      <c r="B49" s="150" t="str">
        <f aca="false">VLOOKUP(24,TA,TI,FALSE())</f>
        <v>Plaats, datum</v>
      </c>
      <c r="C49" s="150"/>
      <c r="D49" s="150"/>
      <c r="E49" s="150"/>
      <c r="F49" s="63"/>
      <c r="K49" s="150" t="str">
        <f aca="false">VLOOKUP(25,TA,TI,FALSE())</f>
        <v>Handtekening medewerker</v>
      </c>
      <c r="L49" s="150"/>
      <c r="M49" s="150"/>
      <c r="N49" s="150"/>
      <c r="O49" s="150"/>
      <c r="P49" s="150"/>
      <c r="Q49" s="150"/>
      <c r="R49" s="150"/>
      <c r="S49" s="150"/>
      <c r="T49" s="150"/>
      <c r="U49" s="150"/>
      <c r="V49" s="150"/>
      <c r="AA49" s="150" t="str">
        <f aca="false">VLOOKUP(26,TA,TI,FALSE())</f>
        <v>Handtekening leidinggevende</v>
      </c>
      <c r="AB49" s="150"/>
      <c r="AC49" s="150"/>
      <c r="AD49" s="150"/>
      <c r="AE49" s="150"/>
      <c r="AF49" s="150"/>
      <c r="AG49" s="150"/>
      <c r="AH49" s="150"/>
      <c r="AI49" s="150"/>
      <c r="AJ49" s="150"/>
      <c r="AK49" s="150"/>
      <c r="AL49" s="150"/>
    </row>
    <row r="51" customFormat="false" ht="13.8" hidden="false" customHeight="false" outlineLevel="0" collapsed="false">
      <c r="B51" s="151" t="str">
        <f aca="false">+Jun!B51</f>
        <v>Elke verandering aan dit bestand maakt de urenstaten ongeldig en kan leiden tot afkeuring daarvan.</v>
      </c>
      <c r="C51" s="151"/>
      <c r="D51" s="151"/>
      <c r="E51" s="151"/>
      <c r="F51" s="151"/>
      <c r="G51" s="151"/>
      <c r="H51" s="151"/>
      <c r="I51" s="151"/>
      <c r="J51" s="151"/>
      <c r="K51" s="151"/>
      <c r="L51" s="151"/>
      <c r="M51" s="151"/>
      <c r="N51" s="151"/>
      <c r="O51" s="151"/>
      <c r="P51" s="151"/>
      <c r="Q51" s="151"/>
      <c r="R51" s="151"/>
      <c r="S51" s="151"/>
      <c r="T51" s="151"/>
      <c r="U51" s="151"/>
      <c r="V51" s="151"/>
      <c r="W51" s="151"/>
      <c r="X51" s="151"/>
      <c r="Y51" s="151"/>
      <c r="Z51" s="151"/>
      <c r="AA51" s="151"/>
      <c r="AB51" s="151"/>
      <c r="AC51" s="151"/>
      <c r="AD51" s="151"/>
      <c r="AE51" s="151"/>
      <c r="AF51" s="151"/>
      <c r="AG51" s="151"/>
      <c r="AH51" s="151"/>
      <c r="AI51" s="151"/>
      <c r="AJ51" s="151"/>
      <c r="AK51" s="151"/>
      <c r="AL51" s="151"/>
    </row>
  </sheetData>
  <sheetProtection algorithmName="SHA-512" hashValue="ScoY4fyiipymI7pSVGnx2XcQ+gzrq1wP5CxPLf+FhMv6VHLiJ0tVAufZIaGoNxIBYbrayyF0rWwHYwAU/sk7ug==" saltValue="md16F8vAP+D/NLzZ8qtHtg==" spinCount="100000" sheet="true" objects="true" scenarios="true" selectLockedCells="true"/>
  <mergeCells count="28">
    <mergeCell ref="G1:AL1"/>
    <mergeCell ref="G2:AL2"/>
    <mergeCell ref="V3:W3"/>
    <mergeCell ref="G4:H4"/>
    <mergeCell ref="L4:N4"/>
    <mergeCell ref="X4:Y4"/>
    <mergeCell ref="Z4:AA4"/>
    <mergeCell ref="G6:AA6"/>
    <mergeCell ref="G8:AA8"/>
    <mergeCell ref="B10:E10"/>
    <mergeCell ref="G10:AA10"/>
    <mergeCell ref="B12:C12"/>
    <mergeCell ref="G12:AA12"/>
    <mergeCell ref="AD12:AJ13"/>
    <mergeCell ref="B13:C13"/>
    <mergeCell ref="G13:AA13"/>
    <mergeCell ref="B14:C14"/>
    <mergeCell ref="G14:AA14"/>
    <mergeCell ref="B15:C15"/>
    <mergeCell ref="G15:AA15"/>
    <mergeCell ref="B16:C16"/>
    <mergeCell ref="G16:AA16"/>
    <mergeCell ref="C21:E21"/>
    <mergeCell ref="B38:AL39"/>
    <mergeCell ref="B49:E49"/>
    <mergeCell ref="K49:V49"/>
    <mergeCell ref="AA49:AL49"/>
    <mergeCell ref="B51:AL51"/>
  </mergeCells>
  <conditionalFormatting sqref="G18:G35">
    <cfRule type="expression" priority="2" aboveAverage="0" equalAverage="0" bottom="0" percent="0" rank="0" text="" dxfId="335">
      <formula>+$G$20=1</formula>
    </cfRule>
  </conditionalFormatting>
  <conditionalFormatting sqref="H18:H35">
    <cfRule type="expression" priority="3" aboveAverage="0" equalAverage="0" bottom="0" percent="0" rank="0" text="" dxfId="336">
      <formula>+$H$20=1</formula>
    </cfRule>
  </conditionalFormatting>
  <conditionalFormatting sqref="I18:I35">
    <cfRule type="expression" priority="4" aboveAverage="0" equalAverage="0" bottom="0" percent="0" rank="0" text="" dxfId="337">
      <formula>+$I$20=1</formula>
    </cfRule>
  </conditionalFormatting>
  <conditionalFormatting sqref="J18:J35">
    <cfRule type="expression" priority="5" aboveAverage="0" equalAverage="0" bottom="0" percent="0" rank="0" text="" dxfId="338">
      <formula>+$J$20=1</formula>
    </cfRule>
  </conditionalFormatting>
  <conditionalFormatting sqref="K18:K35">
    <cfRule type="expression" priority="6" aboveAverage="0" equalAverage="0" bottom="0" percent="0" rank="0" text="" dxfId="339">
      <formula>+$K$20=1</formula>
    </cfRule>
  </conditionalFormatting>
  <conditionalFormatting sqref="L18:L35">
    <cfRule type="expression" priority="7" aboveAverage="0" equalAverage="0" bottom="0" percent="0" rank="0" text="" dxfId="340">
      <formula>+$L$20=1</formula>
    </cfRule>
  </conditionalFormatting>
  <conditionalFormatting sqref="M18:M35">
    <cfRule type="expression" priority="8" aboveAverage="0" equalAverage="0" bottom="0" percent="0" rank="0" text="" dxfId="341">
      <formula>+$M$20=1</formula>
    </cfRule>
  </conditionalFormatting>
  <conditionalFormatting sqref="N18:N35">
    <cfRule type="expression" priority="9" aboveAverage="0" equalAverage="0" bottom="0" percent="0" rank="0" text="" dxfId="342">
      <formula>+$N$20=1</formula>
    </cfRule>
  </conditionalFormatting>
  <conditionalFormatting sqref="O18:O35">
    <cfRule type="expression" priority="10" aboveAverage="0" equalAverage="0" bottom="0" percent="0" rank="0" text="" dxfId="343">
      <formula>+$O$20=1</formula>
    </cfRule>
  </conditionalFormatting>
  <conditionalFormatting sqref="P18:P35">
    <cfRule type="expression" priority="11" aboveAverage="0" equalAverage="0" bottom="0" percent="0" rank="0" text="" dxfId="344">
      <formula>+$P$20=1</formula>
    </cfRule>
  </conditionalFormatting>
  <conditionalFormatting sqref="Q18:Q35">
    <cfRule type="expression" priority="12" aboveAverage="0" equalAverage="0" bottom="0" percent="0" rank="0" text="" dxfId="345">
      <formula>+$Q$20=1</formula>
    </cfRule>
  </conditionalFormatting>
  <conditionalFormatting sqref="R18:R35">
    <cfRule type="expression" priority="13" aboveAverage="0" equalAverage="0" bottom="0" percent="0" rank="0" text="" dxfId="346">
      <formula>+$R$20=1</formula>
    </cfRule>
  </conditionalFormatting>
  <conditionalFormatting sqref="S18:S35">
    <cfRule type="expression" priority="14" aboveAverage="0" equalAverage="0" bottom="0" percent="0" rank="0" text="" dxfId="347">
      <formula>+$S$20=1</formula>
    </cfRule>
  </conditionalFormatting>
  <conditionalFormatting sqref="T18:T35">
    <cfRule type="expression" priority="15" aboveAverage="0" equalAverage="0" bottom="0" percent="0" rank="0" text="" dxfId="348">
      <formula>+$T$20=1</formula>
    </cfRule>
  </conditionalFormatting>
  <conditionalFormatting sqref="U18:U35">
    <cfRule type="expression" priority="16" aboveAverage="0" equalAverage="0" bottom="0" percent="0" rank="0" text="" dxfId="349">
      <formula>+$U$20=1</formula>
    </cfRule>
  </conditionalFormatting>
  <conditionalFormatting sqref="V18:V35">
    <cfRule type="expression" priority="17" aboveAverage="0" equalAverage="0" bottom="0" percent="0" rank="0" text="" dxfId="350">
      <formula>+$V$20=1</formula>
    </cfRule>
  </conditionalFormatting>
  <conditionalFormatting sqref="W18:W35">
    <cfRule type="expression" priority="18" aboveAverage="0" equalAverage="0" bottom="0" percent="0" rank="0" text="" dxfId="351">
      <formula>+$W$20=1</formula>
    </cfRule>
  </conditionalFormatting>
  <conditionalFormatting sqref="X18:X35">
    <cfRule type="expression" priority="19" aboveAverage="0" equalAverage="0" bottom="0" percent="0" rank="0" text="" dxfId="352">
      <formula>+$X$20=1</formula>
    </cfRule>
  </conditionalFormatting>
  <conditionalFormatting sqref="Y18:Y35">
    <cfRule type="expression" priority="20" aboveAverage="0" equalAverage="0" bottom="0" percent="0" rank="0" text="" dxfId="353">
      <formula>+$Y$20=1</formula>
    </cfRule>
  </conditionalFormatting>
  <conditionalFormatting sqref="Z18:Z35">
    <cfRule type="expression" priority="21" aboveAverage="0" equalAverage="0" bottom="0" percent="0" rank="0" text="" dxfId="354">
      <formula>+$Z$20=1</formula>
    </cfRule>
  </conditionalFormatting>
  <conditionalFormatting sqref="AA18:AA35">
    <cfRule type="expression" priority="22" aboveAverage="0" equalAverage="0" bottom="0" percent="0" rank="0" text="" dxfId="355">
      <formula>+$AA$20=1</formula>
    </cfRule>
  </conditionalFormatting>
  <conditionalFormatting sqref="AB18:AB35">
    <cfRule type="expression" priority="23" aboveAverage="0" equalAverage="0" bottom="0" percent="0" rank="0" text="" dxfId="356">
      <formula>+$AB$20=1</formula>
    </cfRule>
  </conditionalFormatting>
  <conditionalFormatting sqref="AC18:AC35">
    <cfRule type="expression" priority="24" aboveAverage="0" equalAverage="0" bottom="0" percent="0" rank="0" text="" dxfId="357">
      <formula>+$AC$20=1</formula>
    </cfRule>
  </conditionalFormatting>
  <conditionalFormatting sqref="AD18:AD35">
    <cfRule type="expression" priority="25" aboveAverage="0" equalAverage="0" bottom="0" percent="0" rank="0" text="" dxfId="358">
      <formula>+$AD$20=1</formula>
    </cfRule>
  </conditionalFormatting>
  <conditionalFormatting sqref="AE18:AE35">
    <cfRule type="expression" priority="26" aboveAverage="0" equalAverage="0" bottom="0" percent="0" rank="0" text="" dxfId="359">
      <formula>$AE$20=1</formula>
    </cfRule>
  </conditionalFormatting>
  <conditionalFormatting sqref="AF18:AF35">
    <cfRule type="expression" priority="27" aboveAverage="0" equalAverage="0" bottom="0" percent="0" rank="0" text="" dxfId="360">
      <formula>+$AF$20=1</formula>
    </cfRule>
  </conditionalFormatting>
  <conditionalFormatting sqref="AG18:AG35">
    <cfRule type="expression" priority="28" aboveAverage="0" equalAverage="0" bottom="0" percent="0" rank="0" text="" dxfId="361">
      <formula>+$AG$20=1</formula>
    </cfRule>
  </conditionalFormatting>
  <conditionalFormatting sqref="AH18:AH35">
    <cfRule type="expression" priority="29" aboveAverage="0" equalAverage="0" bottom="0" percent="0" rank="0" text="" dxfId="362">
      <formula>+$AH$20=1</formula>
    </cfRule>
  </conditionalFormatting>
  <conditionalFormatting sqref="AI18:AI35">
    <cfRule type="expression" priority="30" aboveAverage="0" equalAverage="0" bottom="0" percent="0" rank="0" text="" dxfId="363">
      <formula>+$AI$20=1</formula>
    </cfRule>
  </conditionalFormatting>
  <conditionalFormatting sqref="AJ18:AJ35">
    <cfRule type="expression" priority="31" aboveAverage="0" equalAverage="0" bottom="0" percent="0" rank="0" text="" dxfId="364">
      <formula>+$AJ$20=1</formula>
    </cfRule>
  </conditionalFormatting>
  <conditionalFormatting sqref="AK18:AK35">
    <cfRule type="expression" priority="32" aboveAverage="0" equalAverage="0" bottom="0" percent="0" rank="0" text="" dxfId="365">
      <formula>+$AK$20=1</formula>
    </cfRule>
  </conditionalFormatting>
  <printOptions headings="false" gridLines="false" gridLinesSet="true" horizontalCentered="true" verticalCentered="true"/>
  <pageMargins left="0.236111111111111" right="0.196527777777778" top="0.747916666666667" bottom="0.31527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Y61"/>
  <sheetViews>
    <sheetView showFormulas="false" showGridLines="true" showRowColHeaders="true" showZeros="true" rightToLeft="false" tabSelected="false" showOutlineSymbols="true" defaultGridColor="true" view="normal" topLeftCell="A1" colorId="64" zoomScale="115" zoomScaleNormal="115" zoomScalePageLayoutView="100" workbookViewId="0">
      <selection pane="topLeft" activeCell="B49" activeCellId="0" sqref="B49"/>
    </sheetView>
  </sheetViews>
  <sheetFormatPr defaultColWidth="9.12109375" defaultRowHeight="14.4" zeroHeight="false" outlineLevelRow="0" outlineLevelCol="0"/>
  <cols>
    <col collapsed="false" customWidth="false" hidden="false" outlineLevel="0" max="1" min="1" style="224" width="9.11"/>
    <col collapsed="false" customWidth="true" hidden="false" outlineLevel="0" max="2" min="2" style="224" width="51.66"/>
    <col collapsed="false" customWidth="true" hidden="false" outlineLevel="0" max="3" min="3" style="224" width="39.89"/>
    <col collapsed="false" customWidth="true" hidden="false" outlineLevel="0" max="5" min="4" style="224" width="10.89"/>
    <col collapsed="false" customWidth="false" hidden="false" outlineLevel="0" max="1024" min="6" style="224" width="9.11"/>
  </cols>
  <sheetData>
    <row r="1" customFormat="false" ht="14.4" hidden="false" customHeight="false" outlineLevel="0" collapsed="false">
      <c r="A1" s="224" t="s">
        <v>7</v>
      </c>
      <c r="B1" s="224" t="s">
        <v>8</v>
      </c>
      <c r="C1" s="224" t="s">
        <v>9</v>
      </c>
      <c r="J1" s="224" t="str">
        <f aca="false">+Overzicht!V1</f>
        <v>Nederlands</v>
      </c>
      <c r="L1" s="224" t="n">
        <f aca="false">IF(+J1="Deutsch",3,2)</f>
        <v>2</v>
      </c>
    </row>
    <row r="2" customFormat="false" ht="14.4" hidden="false" customHeight="false" outlineLevel="0" collapsed="false">
      <c r="A2" s="224" t="n">
        <v>1</v>
      </c>
      <c r="B2" s="224" t="s">
        <v>10</v>
      </c>
      <c r="C2" s="224" t="s">
        <v>11</v>
      </c>
    </row>
    <row r="3" customFormat="false" ht="14.4" hidden="false" customHeight="false" outlineLevel="0" collapsed="false">
      <c r="A3" s="224" t="n">
        <v>2</v>
      </c>
      <c r="B3" s="224" t="s">
        <v>12</v>
      </c>
      <c r="C3" s="224" t="s">
        <v>13</v>
      </c>
      <c r="J3" s="224" t="s">
        <v>1</v>
      </c>
    </row>
    <row r="4" customFormat="false" ht="14.4" hidden="false" customHeight="false" outlineLevel="0" collapsed="false">
      <c r="A4" s="224" t="n">
        <v>3</v>
      </c>
      <c r="B4" s="224" t="s">
        <v>14</v>
      </c>
      <c r="C4" s="224" t="s">
        <v>15</v>
      </c>
      <c r="J4" s="224" t="s">
        <v>16</v>
      </c>
      <c r="K4" s="224" t="s">
        <v>17</v>
      </c>
      <c r="L4" s="224" t="s">
        <v>18</v>
      </c>
    </row>
    <row r="5" customFormat="false" ht="14.4" hidden="false" customHeight="false" outlineLevel="0" collapsed="false">
      <c r="A5" s="224" t="n">
        <v>4</v>
      </c>
      <c r="B5" s="224" t="s">
        <v>19</v>
      </c>
      <c r="C5" s="224" t="s">
        <v>20</v>
      </c>
      <c r="J5" s="224" t="n">
        <v>2022</v>
      </c>
      <c r="K5" s="225" t="n">
        <v>44562</v>
      </c>
      <c r="N5" s="225"/>
      <c r="O5" s="225"/>
      <c r="P5" s="225"/>
      <c r="Q5" s="225"/>
      <c r="R5" s="225"/>
      <c r="S5" s="225"/>
      <c r="T5" s="225"/>
      <c r="U5" s="225"/>
      <c r="V5" s="225"/>
      <c r="W5" s="225"/>
      <c r="X5" s="225"/>
      <c r="Y5" s="225"/>
    </row>
    <row r="6" customFormat="false" ht="14.4" hidden="false" customHeight="false" outlineLevel="0" collapsed="false">
      <c r="A6" s="224" t="n">
        <v>5</v>
      </c>
      <c r="B6" s="224" t="s">
        <v>21</v>
      </c>
      <c r="C6" s="224" t="s">
        <v>22</v>
      </c>
      <c r="J6" s="224" t="n">
        <f aca="false">+J5+1</f>
        <v>2023</v>
      </c>
      <c r="K6" s="225" t="n">
        <v>44927</v>
      </c>
      <c r="N6" s="225"/>
      <c r="O6" s="225"/>
      <c r="P6" s="225"/>
      <c r="Q6" s="225"/>
      <c r="R6" s="225"/>
      <c r="S6" s="225"/>
      <c r="T6" s="225"/>
      <c r="U6" s="225"/>
      <c r="V6" s="225"/>
      <c r="W6" s="225"/>
      <c r="X6" s="225"/>
      <c r="Y6" s="225"/>
    </row>
    <row r="7" customFormat="false" ht="14.4" hidden="false" customHeight="false" outlineLevel="0" collapsed="false">
      <c r="A7" s="224" t="n">
        <v>6</v>
      </c>
      <c r="B7" s="224" t="s">
        <v>23</v>
      </c>
      <c r="C7" s="224" t="s">
        <v>24</v>
      </c>
      <c r="J7" s="224" t="n">
        <f aca="false">+J6+1</f>
        <v>2024</v>
      </c>
      <c r="K7" s="225" t="n">
        <v>45292</v>
      </c>
      <c r="L7" s="224" t="n">
        <v>29</v>
      </c>
      <c r="N7" s="225"/>
      <c r="O7" s="225"/>
      <c r="P7" s="225"/>
      <c r="Q7" s="225"/>
      <c r="R7" s="225"/>
      <c r="S7" s="225"/>
      <c r="T7" s="225"/>
      <c r="U7" s="225"/>
      <c r="V7" s="225"/>
      <c r="W7" s="225"/>
      <c r="X7" s="225"/>
      <c r="Y7" s="225"/>
    </row>
    <row r="8" customFormat="false" ht="14.4" hidden="false" customHeight="false" outlineLevel="0" collapsed="false">
      <c r="A8" s="224" t="n">
        <v>7</v>
      </c>
      <c r="B8" s="224" t="s">
        <v>25</v>
      </c>
      <c r="C8" s="224" t="s">
        <v>26</v>
      </c>
      <c r="J8" s="224" t="n">
        <f aca="false">+J7+1</f>
        <v>2025</v>
      </c>
      <c r="K8" s="225" t="n">
        <v>45658</v>
      </c>
      <c r="N8" s="225"/>
      <c r="O8" s="225"/>
      <c r="P8" s="225"/>
      <c r="Q8" s="225"/>
      <c r="R8" s="225"/>
      <c r="S8" s="225"/>
      <c r="T8" s="225"/>
      <c r="U8" s="225"/>
      <c r="V8" s="225"/>
      <c r="W8" s="225"/>
      <c r="X8" s="225"/>
      <c r="Y8" s="225"/>
    </row>
    <row r="9" customFormat="false" ht="14.4" hidden="false" customHeight="false" outlineLevel="0" collapsed="false">
      <c r="A9" s="224" t="n">
        <v>8</v>
      </c>
      <c r="B9" s="224" t="s">
        <v>27</v>
      </c>
      <c r="C9" s="224" t="s">
        <v>28</v>
      </c>
      <c r="J9" s="224" t="n">
        <f aca="false">+J8+1</f>
        <v>2026</v>
      </c>
      <c r="K9" s="225" t="n">
        <v>46023</v>
      </c>
      <c r="N9" s="225"/>
      <c r="O9" s="225"/>
      <c r="P9" s="225"/>
      <c r="Q9" s="225"/>
      <c r="R9" s="225"/>
      <c r="S9" s="225"/>
      <c r="T9" s="225"/>
      <c r="U9" s="225"/>
      <c r="V9" s="225"/>
      <c r="W9" s="225"/>
      <c r="X9" s="225"/>
      <c r="Y9" s="225"/>
    </row>
    <row r="10" customFormat="false" ht="14.4" hidden="false" customHeight="false" outlineLevel="0" collapsed="false">
      <c r="A10" s="224" t="n">
        <v>9</v>
      </c>
      <c r="B10" s="224" t="s">
        <v>29</v>
      </c>
      <c r="C10" s="224" t="s">
        <v>29</v>
      </c>
      <c r="D10" s="224" t="s">
        <v>30</v>
      </c>
      <c r="E10" s="224" t="s">
        <v>31</v>
      </c>
      <c r="J10" s="224" t="n">
        <f aca="false">+J9+1</f>
        <v>2027</v>
      </c>
      <c r="K10" s="225" t="n">
        <v>46388</v>
      </c>
      <c r="N10" s="225"/>
      <c r="O10" s="225"/>
      <c r="P10" s="225"/>
      <c r="Q10" s="225"/>
      <c r="R10" s="225"/>
      <c r="S10" s="225"/>
      <c r="T10" s="225"/>
      <c r="U10" s="225"/>
      <c r="V10" s="225"/>
      <c r="W10" s="225"/>
      <c r="X10" s="225"/>
      <c r="Y10" s="225"/>
    </row>
    <row r="11" customFormat="false" ht="14.4" hidden="false" customHeight="false" outlineLevel="0" collapsed="false">
      <c r="A11" s="224" t="n">
        <v>10</v>
      </c>
      <c r="B11" s="224" t="s">
        <v>32</v>
      </c>
      <c r="C11" s="224" t="s">
        <v>32</v>
      </c>
      <c r="D11" s="224" t="s">
        <v>33</v>
      </c>
      <c r="E11" s="224" t="s">
        <v>34</v>
      </c>
      <c r="J11" s="224" t="n">
        <f aca="false">+J10+1</f>
        <v>2028</v>
      </c>
      <c r="K11" s="225" t="n">
        <v>46753</v>
      </c>
      <c r="L11" s="224" t="n">
        <v>29</v>
      </c>
      <c r="N11" s="225"/>
      <c r="O11" s="225"/>
      <c r="P11" s="225"/>
      <c r="Q11" s="225"/>
      <c r="R11" s="225"/>
      <c r="S11" s="225"/>
      <c r="T11" s="225"/>
      <c r="U11" s="225"/>
      <c r="V11" s="225"/>
      <c r="W11" s="225"/>
      <c r="X11" s="225"/>
      <c r="Y11" s="225"/>
    </row>
    <row r="12" customFormat="false" ht="14.4" hidden="false" customHeight="false" outlineLevel="0" collapsed="false">
      <c r="A12" s="224" t="n">
        <v>11</v>
      </c>
      <c r="B12" s="224" t="s">
        <v>35</v>
      </c>
      <c r="C12" s="224" t="s">
        <v>36</v>
      </c>
      <c r="D12" s="224" t="s">
        <v>37</v>
      </c>
      <c r="E12" s="224" t="s">
        <v>38</v>
      </c>
      <c r="J12" s="224" t="n">
        <f aca="false">+J11+1</f>
        <v>2029</v>
      </c>
      <c r="K12" s="225" t="n">
        <v>47119</v>
      </c>
      <c r="N12" s="225"/>
      <c r="O12" s="225"/>
      <c r="P12" s="225"/>
      <c r="Q12" s="225"/>
      <c r="R12" s="225"/>
      <c r="S12" s="225"/>
      <c r="T12" s="225"/>
      <c r="U12" s="225"/>
      <c r="V12" s="225"/>
      <c r="W12" s="225"/>
      <c r="X12" s="225"/>
      <c r="Y12" s="225"/>
    </row>
    <row r="13" customFormat="false" ht="14.4" hidden="false" customHeight="false" outlineLevel="0" collapsed="false">
      <c r="A13" s="224" t="n">
        <v>12</v>
      </c>
      <c r="B13" s="224" t="s">
        <v>39</v>
      </c>
      <c r="C13" s="224" t="s">
        <v>39</v>
      </c>
      <c r="D13" s="224" t="s">
        <v>40</v>
      </c>
      <c r="E13" s="224" t="s">
        <v>40</v>
      </c>
      <c r="J13" s="224" t="n">
        <f aca="false">+J12+1</f>
        <v>2030</v>
      </c>
      <c r="K13" s="225" t="n">
        <v>47484</v>
      </c>
      <c r="N13" s="225"/>
      <c r="O13" s="225"/>
      <c r="P13" s="225"/>
      <c r="Q13" s="225"/>
      <c r="R13" s="225"/>
      <c r="S13" s="225"/>
      <c r="T13" s="225"/>
      <c r="U13" s="225"/>
      <c r="V13" s="225"/>
      <c r="W13" s="225"/>
      <c r="X13" s="225"/>
      <c r="Y13" s="225"/>
    </row>
    <row r="14" customFormat="false" ht="14.4" hidden="false" customHeight="false" outlineLevel="0" collapsed="false">
      <c r="A14" s="224" t="n">
        <v>13</v>
      </c>
      <c r="B14" s="224" t="s">
        <v>41</v>
      </c>
      <c r="C14" s="224" t="s">
        <v>42</v>
      </c>
      <c r="D14" s="224" t="s">
        <v>41</v>
      </c>
      <c r="E14" s="224" t="s">
        <v>42</v>
      </c>
      <c r="K14" s="225"/>
    </row>
    <row r="15" customFormat="false" ht="14.4" hidden="false" customHeight="false" outlineLevel="0" collapsed="false">
      <c r="A15" s="224" t="n">
        <v>14</v>
      </c>
      <c r="B15" s="224" t="s">
        <v>43</v>
      </c>
      <c r="C15" s="224" t="s">
        <v>43</v>
      </c>
      <c r="D15" s="224" t="s">
        <v>44</v>
      </c>
      <c r="E15" s="224" t="s">
        <v>44</v>
      </c>
    </row>
    <row r="16" customFormat="false" ht="14.4" hidden="false" customHeight="false" outlineLevel="0" collapsed="false">
      <c r="A16" s="224" t="n">
        <v>15</v>
      </c>
      <c r="B16" s="224" t="s">
        <v>45</v>
      </c>
      <c r="C16" s="224" t="s">
        <v>45</v>
      </c>
      <c r="D16" s="224" t="s">
        <v>46</v>
      </c>
      <c r="E16" s="224" t="s">
        <v>46</v>
      </c>
    </row>
    <row r="17" customFormat="false" ht="14.4" hidden="false" customHeight="false" outlineLevel="0" collapsed="false">
      <c r="A17" s="224" t="n">
        <v>16</v>
      </c>
      <c r="B17" s="224" t="s">
        <v>47</v>
      </c>
      <c r="C17" s="224" t="s">
        <v>47</v>
      </c>
      <c r="D17" s="224" t="s">
        <v>48</v>
      </c>
      <c r="E17" s="224" t="s">
        <v>49</v>
      </c>
    </row>
    <row r="18" customFormat="false" ht="14.4" hidden="false" customHeight="false" outlineLevel="0" collapsed="false">
      <c r="A18" s="224" t="n">
        <v>17</v>
      </c>
      <c r="B18" s="224" t="s">
        <v>50</v>
      </c>
      <c r="C18" s="224" t="s">
        <v>50</v>
      </c>
      <c r="D18" s="224" t="s">
        <v>51</v>
      </c>
      <c r="E18" s="224" t="s">
        <v>51</v>
      </c>
    </row>
    <row r="19" customFormat="false" ht="14.4" hidden="false" customHeight="false" outlineLevel="0" collapsed="false">
      <c r="A19" s="224" t="n">
        <v>18</v>
      </c>
      <c r="B19" s="224" t="s">
        <v>52</v>
      </c>
      <c r="C19" s="224" t="s">
        <v>52</v>
      </c>
      <c r="D19" s="224" t="s">
        <v>53</v>
      </c>
      <c r="E19" s="224" t="s">
        <v>53</v>
      </c>
    </row>
    <row r="20" customFormat="false" ht="14.4" hidden="false" customHeight="false" outlineLevel="0" collapsed="false">
      <c r="A20" s="224" t="n">
        <v>19</v>
      </c>
      <c r="B20" s="224" t="s">
        <v>54</v>
      </c>
      <c r="C20" s="224" t="s">
        <v>54</v>
      </c>
      <c r="D20" s="224" t="s">
        <v>55</v>
      </c>
      <c r="E20" s="224" t="s">
        <v>55</v>
      </c>
    </row>
    <row r="21" customFormat="false" ht="14.4" hidden="false" customHeight="false" outlineLevel="0" collapsed="false">
      <c r="A21" s="224" t="n">
        <v>20</v>
      </c>
      <c r="B21" s="224" t="s">
        <v>56</v>
      </c>
      <c r="C21" s="224" t="s">
        <v>57</v>
      </c>
      <c r="D21" s="224" t="s">
        <v>58</v>
      </c>
      <c r="E21" s="224" t="s">
        <v>59</v>
      </c>
    </row>
    <row r="22" customFormat="false" ht="14.4" hidden="false" customHeight="false" outlineLevel="0" collapsed="false">
      <c r="A22" s="224" t="n">
        <v>21</v>
      </c>
      <c r="B22" s="224" t="s">
        <v>60</v>
      </c>
      <c r="C22" s="224" t="s">
        <v>61</v>
      </c>
    </row>
    <row r="23" customFormat="false" ht="14.4" hidden="false" customHeight="false" outlineLevel="0" collapsed="false">
      <c r="A23" s="224" t="n">
        <v>22</v>
      </c>
      <c r="B23" s="224" t="s">
        <v>62</v>
      </c>
      <c r="C23" s="224" t="s">
        <v>63</v>
      </c>
    </row>
    <row r="24" customFormat="false" ht="14.4" hidden="false" customHeight="false" outlineLevel="0" collapsed="false">
      <c r="A24" s="224" t="n">
        <v>23</v>
      </c>
      <c r="B24" s="224" t="s">
        <v>64</v>
      </c>
      <c r="C24" s="226" t="s">
        <v>65</v>
      </c>
    </row>
    <row r="25" customFormat="false" ht="14.4" hidden="false" customHeight="false" outlineLevel="0" collapsed="false">
      <c r="A25" s="224" t="n">
        <v>24</v>
      </c>
      <c r="B25" s="224" t="s">
        <v>66</v>
      </c>
      <c r="C25" s="224" t="s">
        <v>67</v>
      </c>
    </row>
    <row r="26" customFormat="false" ht="14.4" hidden="false" customHeight="false" outlineLevel="0" collapsed="false">
      <c r="A26" s="224" t="n">
        <v>25</v>
      </c>
      <c r="B26" s="224" t="s">
        <v>68</v>
      </c>
      <c r="C26" s="224" t="s">
        <v>69</v>
      </c>
    </row>
    <row r="27" customFormat="false" ht="14.4" hidden="false" customHeight="false" outlineLevel="0" collapsed="false">
      <c r="A27" s="224" t="n">
        <v>26</v>
      </c>
      <c r="B27" s="224" t="s">
        <v>70</v>
      </c>
      <c r="C27" s="224" t="s">
        <v>71</v>
      </c>
    </row>
    <row r="28" customFormat="false" ht="14.4" hidden="false" customHeight="false" outlineLevel="0" collapsed="false">
      <c r="A28" s="224" t="n">
        <v>27</v>
      </c>
      <c r="B28" s="224" t="s">
        <v>72</v>
      </c>
      <c r="C28" s="224" t="s">
        <v>73</v>
      </c>
    </row>
    <row r="29" customFormat="false" ht="14.4" hidden="false" customHeight="false" outlineLevel="0" collapsed="false">
      <c r="A29" s="224" t="n">
        <v>28</v>
      </c>
      <c r="B29" s="224" t="s">
        <v>74</v>
      </c>
      <c r="C29" s="224" t="s">
        <v>75</v>
      </c>
    </row>
    <row r="30" customFormat="false" ht="14.4" hidden="false" customHeight="false" outlineLevel="0" collapsed="false">
      <c r="A30" s="224" t="n">
        <v>29</v>
      </c>
      <c r="B30" s="224" t="s">
        <v>76</v>
      </c>
      <c r="C30" s="224" t="s">
        <v>77</v>
      </c>
    </row>
    <row r="31" customFormat="false" ht="14.4" hidden="false" customHeight="false" outlineLevel="0" collapsed="false">
      <c r="A31" s="224" t="n">
        <v>30</v>
      </c>
      <c r="B31" s="224" t="s">
        <v>78</v>
      </c>
      <c r="C31" s="224" t="s">
        <v>79</v>
      </c>
    </row>
    <row r="32" customFormat="false" ht="14.4" hidden="false" customHeight="false" outlineLevel="0" collapsed="false">
      <c r="A32" s="224" t="n">
        <v>31</v>
      </c>
      <c r="B32" s="224" t="s">
        <v>80</v>
      </c>
      <c r="C32" s="224" t="s">
        <v>81</v>
      </c>
    </row>
    <row r="33" customFormat="false" ht="14.4" hidden="false" customHeight="false" outlineLevel="0" collapsed="false">
      <c r="A33" s="224" t="n">
        <v>32</v>
      </c>
      <c r="B33" s="224" t="s">
        <v>82</v>
      </c>
      <c r="C33" s="224" t="s">
        <v>83</v>
      </c>
    </row>
    <row r="34" customFormat="false" ht="14.4" hidden="false" customHeight="false" outlineLevel="0" collapsed="false">
      <c r="A34" s="224" t="n">
        <v>33</v>
      </c>
      <c r="B34" s="224" t="s">
        <v>84</v>
      </c>
      <c r="C34" s="224" t="s">
        <v>85</v>
      </c>
    </row>
    <row r="35" customFormat="false" ht="14.4" hidden="false" customHeight="false" outlineLevel="0" collapsed="false">
      <c r="A35" s="224" t="n">
        <v>34</v>
      </c>
      <c r="B35" s="224" t="s">
        <v>86</v>
      </c>
      <c r="C35" s="224" t="s">
        <v>87</v>
      </c>
    </row>
    <row r="36" customFormat="false" ht="14.4" hidden="false" customHeight="false" outlineLevel="0" collapsed="false">
      <c r="A36" s="224" t="n">
        <v>35</v>
      </c>
      <c r="B36" s="224" t="s">
        <v>88</v>
      </c>
      <c r="C36" s="224" t="s">
        <v>89</v>
      </c>
    </row>
    <row r="37" customFormat="false" ht="14.4" hidden="false" customHeight="false" outlineLevel="0" collapsed="false">
      <c r="A37" s="224" t="n">
        <v>36</v>
      </c>
      <c r="B37" s="224" t="s">
        <v>90</v>
      </c>
      <c r="C37" s="224" t="s">
        <v>91</v>
      </c>
    </row>
    <row r="38" customFormat="false" ht="14.4" hidden="false" customHeight="false" outlineLevel="0" collapsed="false">
      <c r="A38" s="224" t="n">
        <v>37</v>
      </c>
      <c r="B38" s="224" t="s">
        <v>92</v>
      </c>
      <c r="C38" s="224" t="s">
        <v>93</v>
      </c>
    </row>
    <row r="39" customFormat="false" ht="14.4" hidden="false" customHeight="false" outlineLevel="0" collapsed="false">
      <c r="A39" s="224" t="n">
        <v>38</v>
      </c>
      <c r="B39" s="224" t="s">
        <v>21</v>
      </c>
      <c r="C39" s="224" t="s">
        <v>22</v>
      </c>
    </row>
    <row r="40" customFormat="false" ht="14.4" hidden="false" customHeight="false" outlineLevel="0" collapsed="false">
      <c r="A40" s="224" t="n">
        <v>39</v>
      </c>
      <c r="B40" s="224" t="s">
        <v>72</v>
      </c>
      <c r="C40" s="224" t="s">
        <v>73</v>
      </c>
    </row>
    <row r="41" customFormat="false" ht="14.4" hidden="false" customHeight="false" outlineLevel="0" collapsed="false">
      <c r="A41" s="224" t="n">
        <v>40</v>
      </c>
      <c r="B41" s="224" t="s">
        <v>94</v>
      </c>
      <c r="C41" s="224" t="s">
        <v>95</v>
      </c>
    </row>
    <row r="42" customFormat="false" ht="14.4" hidden="false" customHeight="false" outlineLevel="0" collapsed="false">
      <c r="A42" s="224" t="n">
        <v>41</v>
      </c>
      <c r="B42" s="224" t="s">
        <v>96</v>
      </c>
      <c r="C42" s="224" t="s">
        <v>97</v>
      </c>
    </row>
    <row r="43" customFormat="false" ht="14.4" hidden="false" customHeight="false" outlineLevel="0" collapsed="false">
      <c r="A43" s="224" t="n">
        <v>42</v>
      </c>
      <c r="B43" s="224" t="s">
        <v>98</v>
      </c>
      <c r="C43" s="224" t="s">
        <v>99</v>
      </c>
    </row>
    <row r="44" customFormat="false" ht="14.4" hidden="false" customHeight="false" outlineLevel="0" collapsed="false">
      <c r="A44" s="224" t="n">
        <v>43</v>
      </c>
      <c r="B44" s="224" t="s">
        <v>100</v>
      </c>
      <c r="C44" s="224" t="s">
        <v>101</v>
      </c>
    </row>
    <row r="45" customFormat="false" ht="14.4" hidden="false" customHeight="false" outlineLevel="0" collapsed="false">
      <c r="A45" s="224" t="n">
        <v>44</v>
      </c>
      <c r="B45" s="224" t="s">
        <v>102</v>
      </c>
      <c r="C45" s="224" t="s">
        <v>103</v>
      </c>
    </row>
    <row r="46" customFormat="false" ht="14.4" hidden="false" customHeight="false" outlineLevel="0" collapsed="false">
      <c r="A46" s="224" t="n">
        <v>45</v>
      </c>
      <c r="B46" s="227" t="s">
        <v>104</v>
      </c>
      <c r="C46" s="227" t="s">
        <v>104</v>
      </c>
    </row>
    <row r="47" customFormat="false" ht="14.4" hidden="false" customHeight="false" outlineLevel="0" collapsed="false">
      <c r="A47" s="224" t="n">
        <v>46</v>
      </c>
      <c r="B47" s="224" t="s">
        <v>105</v>
      </c>
      <c r="C47" s="224" t="s">
        <v>105</v>
      </c>
    </row>
    <row r="48" customFormat="false" ht="14.4" hidden="false" customHeight="false" outlineLevel="0" collapsed="false">
      <c r="A48" s="224" t="n">
        <v>47</v>
      </c>
      <c r="B48" s="224" t="s">
        <v>106</v>
      </c>
      <c r="C48" s="224" t="s">
        <v>107</v>
      </c>
    </row>
    <row r="49" customFormat="false" ht="14.4" hidden="false" customHeight="false" outlineLevel="0" collapsed="false">
      <c r="A49" s="224" t="n">
        <v>48</v>
      </c>
      <c r="B49" s="224" t="s">
        <v>108</v>
      </c>
      <c r="C49" s="224" t="s">
        <v>109</v>
      </c>
    </row>
    <row r="50" customFormat="false" ht="14.4" hidden="false" customHeight="false" outlineLevel="0" collapsed="false">
      <c r="A50" s="224" t="n">
        <v>49</v>
      </c>
      <c r="B50" s="224" t="s">
        <v>110</v>
      </c>
      <c r="C50" s="224" t="s">
        <v>111</v>
      </c>
    </row>
    <row r="51" customFormat="false" ht="14.4" hidden="false" customHeight="false" outlineLevel="0" collapsed="false">
      <c r="A51" s="224" t="n">
        <v>50</v>
      </c>
      <c r="B51" s="228" t="s">
        <v>112</v>
      </c>
      <c r="C51" s="229" t="s">
        <v>113</v>
      </c>
    </row>
    <row r="52" customFormat="false" ht="14.4" hidden="false" customHeight="false" outlineLevel="0" collapsed="false">
      <c r="A52" s="224" t="n">
        <v>51</v>
      </c>
      <c r="B52" s="224" t="s">
        <v>114</v>
      </c>
      <c r="C52" s="224" t="s">
        <v>115</v>
      </c>
    </row>
    <row r="53" customFormat="false" ht="14.4" hidden="false" customHeight="false" outlineLevel="0" collapsed="false">
      <c r="A53" s="224" t="n">
        <v>52</v>
      </c>
      <c r="B53" s="224" t="s">
        <v>116</v>
      </c>
      <c r="C53" s="224" t="s">
        <v>117</v>
      </c>
    </row>
    <row r="54" customFormat="false" ht="14.4" hidden="false" customHeight="false" outlineLevel="0" collapsed="false">
      <c r="A54" s="224" t="n">
        <v>53</v>
      </c>
      <c r="B54" s="224" t="s">
        <v>118</v>
      </c>
      <c r="C54" s="224" t="s">
        <v>119</v>
      </c>
    </row>
    <row r="55" customFormat="false" ht="14.4" hidden="false" customHeight="false" outlineLevel="0" collapsed="false">
      <c r="A55" s="224" t="n">
        <v>54</v>
      </c>
    </row>
    <row r="56" customFormat="false" ht="14.4" hidden="false" customHeight="false" outlineLevel="0" collapsed="false">
      <c r="A56" s="224" t="n">
        <v>55</v>
      </c>
    </row>
    <row r="57" customFormat="false" ht="14.4" hidden="false" customHeight="false" outlineLevel="0" collapsed="false">
      <c r="A57" s="224" t="n">
        <v>56</v>
      </c>
    </row>
    <row r="58" customFormat="false" ht="14.4" hidden="false" customHeight="false" outlineLevel="0" collapsed="false">
      <c r="A58" s="224" t="n">
        <v>57</v>
      </c>
    </row>
    <row r="59" customFormat="false" ht="14.4" hidden="false" customHeight="false" outlineLevel="0" collapsed="false">
      <c r="A59" s="224" t="n">
        <v>58</v>
      </c>
    </row>
    <row r="60" customFormat="false" ht="14.4" hidden="false" customHeight="false" outlineLevel="0" collapsed="false">
      <c r="A60" s="224" t="n">
        <v>59</v>
      </c>
    </row>
    <row r="61" customFormat="false" ht="14.4" hidden="false" customHeight="false" outlineLevel="0" collapsed="false">
      <c r="A61" s="224" t="n">
        <v>60</v>
      </c>
    </row>
  </sheetData>
  <sheetProtection sheet="true" selectLockedCells="true" selectUnlockedCells="true"/>
  <hyperlinks>
    <hyperlink ref="B46" r:id="rId1" display="de-nl.eu"/>
    <hyperlink ref="C46" r:id="rId2" display="de-nl.eu"/>
  </hyperlink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AL51"/>
  <sheetViews>
    <sheetView showFormulas="false" showGridLines="true" showRowColHeaders="true" showZeros="true" rightToLeft="false" tabSelected="false" showOutlineSymbols="true" defaultGridColor="true" view="normal" topLeftCell="A19" colorId="64" zoomScale="80" zoomScaleNormal="80" zoomScalePageLayoutView="70" workbookViewId="0">
      <selection pane="topLeft" activeCell="G29" activeCellId="0" sqref="G29"/>
    </sheetView>
  </sheetViews>
  <sheetFormatPr defaultColWidth="9.12109375" defaultRowHeight="13.8" zeroHeight="false" outlineLevelRow="0" outlineLevelCol="0"/>
  <cols>
    <col collapsed="false" customWidth="true" hidden="false" outlineLevel="0" max="1" min="1" style="2" width="4.44"/>
    <col collapsed="false" customWidth="true" hidden="false" outlineLevel="0" max="2" min="2" style="2" width="4.1"/>
    <col collapsed="false" customWidth="true" hidden="false" outlineLevel="0" max="3" min="3" style="2" width="8"/>
    <col collapsed="false" customWidth="true" hidden="false" outlineLevel="0" max="4" min="4" style="2" width="3.11"/>
    <col collapsed="false" customWidth="true" hidden="false" outlineLevel="0" max="5" min="5" style="2" width="41.67"/>
    <col collapsed="false" customWidth="true" hidden="false" outlineLevel="0" max="6" min="6" style="2" width="2.11"/>
    <col collapsed="false" customWidth="true" hidden="false" outlineLevel="0" max="37" min="7" style="2" width="7.56"/>
    <col collapsed="false" customWidth="true" hidden="false" outlineLevel="0" max="38" min="38" style="2" width="9.56"/>
    <col collapsed="false" customWidth="false" hidden="false" outlineLevel="0" max="1024" min="39" style="2" width="9.11"/>
  </cols>
  <sheetData>
    <row r="1" customFormat="false" ht="30" hidden="false" customHeight="true" outlineLevel="0" collapsed="false">
      <c r="G1" s="91" t="str">
        <f aca="false">VLOOKUP(22,TA,TI,FALSE())</f>
        <v>Maandoverzicht gewerkte uren</v>
      </c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</row>
    <row r="2" customFormat="false" ht="13.8" hidden="false" customHeight="false" outlineLevel="0" collapsed="false">
      <c r="G2" s="92" t="str">
        <f aca="false">VLOOKUP(23,TA,TI,FALSE())</f>
        <v>Voor een project binnen het Interreg VI A-programma Deutschland-Nederland</v>
      </c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</row>
    <row r="3" customFormat="false" ht="13.8" hidden="false" customHeight="false" outlineLevel="0" collapsed="false">
      <c r="V3" s="8"/>
      <c r="W3" s="8"/>
    </row>
    <row r="4" customFormat="false" ht="24" hidden="false" customHeight="true" outlineLevel="0" collapsed="false">
      <c r="B4" s="20" t="str">
        <f aca="false">VLOOKUP(1,TA,TI,FALSE())</f>
        <v>Jaar</v>
      </c>
      <c r="G4" s="93" t="n">
        <f aca="false">+Overzicht!G5</f>
        <v>2024</v>
      </c>
      <c r="H4" s="93"/>
      <c r="J4" s="76" t="str">
        <f aca="false">VLOOKUP(5,TA,TI,FALSE())</f>
        <v>Maand</v>
      </c>
      <c r="L4" s="93" t="str">
        <f aca="false">VLOOKUP(9,TA,+Sheet2!L1+2,FALSE())</f>
        <v>Januari</v>
      </c>
      <c r="M4" s="93"/>
      <c r="N4" s="93"/>
      <c r="X4" s="94" t="s">
        <v>5</v>
      </c>
      <c r="Y4" s="94"/>
      <c r="Z4" s="95" t="n">
        <f aca="false">+Overzicht!G24</f>
        <v>1</v>
      </c>
      <c r="AA4" s="95"/>
    </row>
    <row r="5" customFormat="false" ht="17.4" hidden="false" customHeight="false" outlineLevel="0" collapsed="false">
      <c r="C5" s="20"/>
    </row>
    <row r="6" customFormat="false" ht="21" hidden="false" customHeight="false" outlineLevel="0" collapsed="false">
      <c r="B6" s="96" t="str">
        <f aca="false">VLOOKUP(2,TA,TI,FALSE())</f>
        <v>Voor- en achternaam projectmedewerker</v>
      </c>
      <c r="D6" s="97"/>
      <c r="E6" s="97"/>
      <c r="F6" s="97"/>
      <c r="G6" s="98" t="n">
        <f aca="false">+Overzicht!G7</f>
        <v>0</v>
      </c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</row>
    <row r="7" customFormat="false" ht="17.4" hidden="false" customHeight="false" outlineLevel="0" collapsed="false">
      <c r="C7" s="99"/>
      <c r="D7" s="100"/>
      <c r="E7" s="100"/>
      <c r="F7" s="100"/>
    </row>
    <row r="8" customFormat="false" ht="21" hidden="false" customHeight="false" outlineLevel="0" collapsed="false">
      <c r="B8" s="20" t="str">
        <f aca="false">VLOOKUP(3,TA,TI,FALSE())</f>
        <v>Projectpartner waarvoor gewerkt is</v>
      </c>
      <c r="G8" s="98" t="n">
        <f aca="false">+Overzicht!G9</f>
        <v>0</v>
      </c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</row>
    <row r="9" customFormat="false" ht="17.4" hidden="false" customHeight="false" outlineLevel="0" collapsed="false">
      <c r="C9" s="20"/>
    </row>
    <row r="10" customFormat="false" ht="18" hidden="false" customHeight="true" outlineLevel="0" collapsed="false">
      <c r="B10" s="101" t="str">
        <f aca="false">VLOOKUP(47,TA,TI,FALSE())</f>
        <v>Projectnummer en -naam (Interreg DE-NL)</v>
      </c>
      <c r="C10" s="101"/>
      <c r="D10" s="101"/>
      <c r="E10" s="101"/>
      <c r="G10" s="102" t="str">
        <f aca="false">VLOOKUP(48,TA,TI,FALSE())</f>
        <v>Goedgekeurde functiegroep (FG) &amp; projectfunctie - InterDB</v>
      </c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C10" s="103"/>
      <c r="AE10" s="104" t="str">
        <f aca="false">VLOOKUP(43,TA,TI,FALSE())</f>
        <v>FG</v>
      </c>
      <c r="AG10" s="105" t="n">
        <f aca="false">+Overzicht!S12</f>
        <v>0</v>
      </c>
      <c r="AH10" s="105"/>
    </row>
    <row r="11" customFormat="false" ht="18" hidden="false" customHeight="true" outlineLevel="0" collapsed="false">
      <c r="B11" s="32"/>
      <c r="C11" s="32"/>
      <c r="D11" s="32"/>
      <c r="E11" s="32"/>
      <c r="G11" s="106"/>
      <c r="H11" s="106"/>
      <c r="I11" s="106"/>
      <c r="J11" s="106"/>
      <c r="K11" s="106"/>
      <c r="L11" s="106"/>
      <c r="M11" s="106"/>
      <c r="N11" s="106"/>
      <c r="O11" s="106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C11" s="37"/>
      <c r="AE11" s="104"/>
      <c r="AG11" s="108"/>
      <c r="AH11" s="108"/>
    </row>
    <row r="12" customFormat="false" ht="21.75" hidden="false" customHeight="true" outlineLevel="0" collapsed="false">
      <c r="B12" s="109" t="n">
        <f aca="false">IF(+C22="","",+C22)</f>
        <v>32010</v>
      </c>
      <c r="C12" s="109"/>
      <c r="D12" s="32"/>
      <c r="E12" s="32" t="str">
        <f aca="false">IF(+E22="","",+E22)</f>
        <v>EKW</v>
      </c>
      <c r="G12" s="110" t="str">
        <f aca="false">IFERROR(CONCATENATE(IF(VLOOKUP(+B12,PRF,17,FALSE())="","",VLOOKUP(+B12,PRF,17,FALSE()))," - ",IF(VLOOKUP(+B12,PRF,5,FALSE())="","",VLOOKUP(+B12,PRF,5,FALSE()))),"")</f>
        <v>3 - Docent</v>
      </c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C12" s="111"/>
      <c r="AD12" s="112"/>
      <c r="AE12" s="112"/>
      <c r="AF12" s="112"/>
      <c r="AG12" s="112"/>
      <c r="AH12" s="112"/>
      <c r="AI12" s="112"/>
      <c r="AJ12" s="112"/>
    </row>
    <row r="13" customFormat="false" ht="21.75" hidden="false" customHeight="true" outlineLevel="0" collapsed="false">
      <c r="B13" s="109" t="str">
        <f aca="false">IF(+C23="","",+C23)</f>
        <v/>
      </c>
      <c r="C13" s="109"/>
      <c r="D13" s="32"/>
      <c r="E13" s="32" t="str">
        <f aca="false">IF(+E23="","",+E23)</f>
        <v/>
      </c>
      <c r="G13" s="110" t="str">
        <f aca="false">IFERROR(CONCATENATE(IF(VLOOKUP(+B13,PRF,17,FALSE())="","",VLOOKUP(+B13,PRF,17,FALSE()))," - ",IF(VLOOKUP(+B13,PRF,5,FALSE())="","",VLOOKUP(+B13,PRF,5,FALSE()))),"")</f>
        <v/>
      </c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C13" s="111"/>
      <c r="AD13" s="112"/>
      <c r="AE13" s="112"/>
      <c r="AF13" s="112"/>
      <c r="AG13" s="112"/>
      <c r="AH13" s="112"/>
      <c r="AI13" s="112"/>
      <c r="AJ13" s="112"/>
    </row>
    <row r="14" customFormat="false" ht="21.75" hidden="false" customHeight="true" outlineLevel="0" collapsed="false">
      <c r="B14" s="109" t="str">
        <f aca="false">IF(+C24="","",+C24)</f>
        <v/>
      </c>
      <c r="C14" s="109"/>
      <c r="D14" s="32"/>
      <c r="E14" s="113" t="str">
        <f aca="false">IF(+E24="","",+E24)</f>
        <v/>
      </c>
      <c r="G14" s="110" t="str">
        <f aca="false">IFERROR(CONCATENATE(IF(VLOOKUP(+B14,PRF,17,FALSE())="","",VLOOKUP(+B14,PRF,17,FALSE()))," - ",IF(VLOOKUP(+B14,PRF,5,FALSE())="","",VLOOKUP(+B14,PRF,5,FALSE()))),"")</f>
        <v/>
      </c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C14" s="111"/>
      <c r="AE14" s="104"/>
      <c r="AG14" s="108"/>
      <c r="AH14" s="108"/>
    </row>
    <row r="15" customFormat="false" ht="21.75" hidden="false" customHeight="true" outlineLevel="0" collapsed="false">
      <c r="B15" s="109" t="str">
        <f aca="false">IF(+C25="","",+C25)</f>
        <v/>
      </c>
      <c r="C15" s="109"/>
      <c r="D15" s="32"/>
      <c r="E15" s="32" t="str">
        <f aca="false">IF(+E25="","",+E25)</f>
        <v/>
      </c>
      <c r="G15" s="110" t="str">
        <f aca="false">IFERROR(CONCATENATE(IF(VLOOKUP(+B15,PRF,17,FALSE())="","",VLOOKUP(+B15,PRF,17,FALSE()))," - ",IF(VLOOKUP(+B15,PRF,5,FALSE())="","",VLOOKUP(+B15,PRF,5,FALSE()))),"")</f>
        <v/>
      </c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C15" s="111"/>
      <c r="AE15" s="104"/>
      <c r="AG15" s="108"/>
      <c r="AH15" s="108"/>
    </row>
    <row r="16" customFormat="false" ht="21.75" hidden="false" customHeight="true" outlineLevel="0" collapsed="false">
      <c r="B16" s="109" t="str">
        <f aca="false">IF(+C26="","",+C26)</f>
        <v/>
      </c>
      <c r="C16" s="109"/>
      <c r="D16" s="32"/>
      <c r="E16" s="32" t="str">
        <f aca="false">IF(+E26="","",+E26)</f>
        <v/>
      </c>
      <c r="G16" s="110" t="str">
        <f aca="false">IFERROR(CONCATENATE(IF(VLOOKUP(+B16,PRF,17,FALSE())="","",VLOOKUP(+B16,PRF,17,FALSE()))," - ",IF(VLOOKUP(+B16,PRF,5,FALSE())="","",VLOOKUP(+B16,PRF,5,FALSE()))),"")</f>
        <v/>
      </c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C16" s="111"/>
    </row>
    <row r="17" s="37" customFormat="true" ht="13.8" hidden="false" customHeight="false" outlineLevel="0" collapsed="false">
      <c r="G17" s="38" t="n">
        <f aca="false">VLOOKUP(G4,Jaar,2,FALSE())</f>
        <v>45292</v>
      </c>
      <c r="H17" s="38" t="n">
        <f aca="false">+G17+1</f>
        <v>45293</v>
      </c>
      <c r="I17" s="38" t="n">
        <f aca="false">+H17+1</f>
        <v>45294</v>
      </c>
      <c r="J17" s="38" t="n">
        <f aca="false">+I17+1</f>
        <v>45295</v>
      </c>
      <c r="K17" s="38" t="n">
        <f aca="false">+J17+1</f>
        <v>45296</v>
      </c>
      <c r="L17" s="38" t="n">
        <f aca="false">+K17+1</f>
        <v>45297</v>
      </c>
      <c r="M17" s="38" t="n">
        <f aca="false">+L17+1</f>
        <v>45298</v>
      </c>
      <c r="N17" s="38" t="n">
        <f aca="false">+M17+1</f>
        <v>45299</v>
      </c>
      <c r="O17" s="38" t="n">
        <f aca="false">+N17+1</f>
        <v>45300</v>
      </c>
      <c r="P17" s="38" t="n">
        <f aca="false">+O17+1</f>
        <v>45301</v>
      </c>
      <c r="Q17" s="38" t="n">
        <f aca="false">+P17+1</f>
        <v>45302</v>
      </c>
      <c r="R17" s="38" t="n">
        <f aca="false">+Q17+1</f>
        <v>45303</v>
      </c>
      <c r="S17" s="38" t="n">
        <f aca="false">+R17+1</f>
        <v>45304</v>
      </c>
      <c r="T17" s="38" t="n">
        <f aca="false">+S17+1</f>
        <v>45305</v>
      </c>
      <c r="U17" s="38" t="n">
        <f aca="false">+T17+1</f>
        <v>45306</v>
      </c>
      <c r="V17" s="38" t="n">
        <f aca="false">+U17+1</f>
        <v>45307</v>
      </c>
      <c r="W17" s="38" t="n">
        <f aca="false">+V17+1</f>
        <v>45308</v>
      </c>
      <c r="X17" s="38" t="n">
        <f aca="false">+W17+1</f>
        <v>45309</v>
      </c>
      <c r="Y17" s="38" t="n">
        <f aca="false">+X17+1</f>
        <v>45310</v>
      </c>
      <c r="Z17" s="38" t="n">
        <f aca="false">+Y17+1</f>
        <v>45311</v>
      </c>
      <c r="AA17" s="38" t="n">
        <f aca="false">+Z17+1</f>
        <v>45312</v>
      </c>
      <c r="AB17" s="38" t="n">
        <f aca="false">+AA17+1</f>
        <v>45313</v>
      </c>
      <c r="AC17" s="38" t="n">
        <f aca="false">+AB17+1</f>
        <v>45314</v>
      </c>
      <c r="AD17" s="38" t="n">
        <f aca="false">+AC17+1</f>
        <v>45315</v>
      </c>
      <c r="AE17" s="38" t="n">
        <f aca="false">+AD17+1</f>
        <v>45316</v>
      </c>
      <c r="AF17" s="38" t="n">
        <f aca="false">+AE17+1</f>
        <v>45317</v>
      </c>
      <c r="AG17" s="38" t="n">
        <f aca="false">+AF17+1</f>
        <v>45318</v>
      </c>
      <c r="AH17" s="38" t="n">
        <f aca="false">+AG17+1</f>
        <v>45319</v>
      </c>
      <c r="AI17" s="38" t="n">
        <f aca="false">+AH17+1</f>
        <v>45320</v>
      </c>
      <c r="AJ17" s="38" t="n">
        <f aca="false">+AI17+1</f>
        <v>45321</v>
      </c>
      <c r="AK17" s="38" t="n">
        <f aca="false">+AJ17+1</f>
        <v>45322</v>
      </c>
    </row>
    <row r="18" customFormat="false" ht="15.6" hidden="false" customHeight="false" outlineLevel="0" collapsed="false">
      <c r="B18" s="40"/>
      <c r="C18" s="114"/>
      <c r="D18" s="115"/>
      <c r="E18" s="116" t="str">
        <f aca="false">CONCATENATE(VLOOKUP(37,TA,TI,FALSE()),": ")</f>
        <v>Dag: </v>
      </c>
      <c r="F18" s="116"/>
      <c r="G18" s="117" t="n">
        <v>1</v>
      </c>
      <c r="H18" s="118" t="n">
        <f aca="false">+G18+1</f>
        <v>2</v>
      </c>
      <c r="I18" s="118" t="n">
        <f aca="false">+H18+1</f>
        <v>3</v>
      </c>
      <c r="J18" s="118" t="n">
        <f aca="false">+I18+1</f>
        <v>4</v>
      </c>
      <c r="K18" s="118" t="n">
        <f aca="false">+J18+1</f>
        <v>5</v>
      </c>
      <c r="L18" s="118" t="n">
        <f aca="false">+K18+1</f>
        <v>6</v>
      </c>
      <c r="M18" s="118" t="n">
        <f aca="false">+L18+1</f>
        <v>7</v>
      </c>
      <c r="N18" s="118" t="n">
        <f aca="false">+M18+1</f>
        <v>8</v>
      </c>
      <c r="O18" s="118" t="n">
        <f aca="false">+N18+1</f>
        <v>9</v>
      </c>
      <c r="P18" s="118" t="n">
        <f aca="false">+O18+1</f>
        <v>10</v>
      </c>
      <c r="Q18" s="118" t="n">
        <f aca="false">+P18+1</f>
        <v>11</v>
      </c>
      <c r="R18" s="118" t="n">
        <f aca="false">+Q18+1</f>
        <v>12</v>
      </c>
      <c r="S18" s="118" t="n">
        <f aca="false">+R18+1</f>
        <v>13</v>
      </c>
      <c r="T18" s="118" t="n">
        <f aca="false">+S18+1</f>
        <v>14</v>
      </c>
      <c r="U18" s="118" t="n">
        <f aca="false">+T18+1</f>
        <v>15</v>
      </c>
      <c r="V18" s="118" t="n">
        <f aca="false">+U18+1</f>
        <v>16</v>
      </c>
      <c r="W18" s="118" t="n">
        <f aca="false">+V18+1</f>
        <v>17</v>
      </c>
      <c r="X18" s="118" t="n">
        <f aca="false">+W18+1</f>
        <v>18</v>
      </c>
      <c r="Y18" s="118" t="n">
        <f aca="false">+X18+1</f>
        <v>19</v>
      </c>
      <c r="Z18" s="118" t="n">
        <f aca="false">+Y18+1</f>
        <v>20</v>
      </c>
      <c r="AA18" s="118" t="n">
        <f aca="false">+Z18+1</f>
        <v>21</v>
      </c>
      <c r="AB18" s="118" t="n">
        <f aca="false">+AA18+1</f>
        <v>22</v>
      </c>
      <c r="AC18" s="118" t="n">
        <f aca="false">+AB18+1</f>
        <v>23</v>
      </c>
      <c r="AD18" s="118" t="n">
        <f aca="false">+AC18+1</f>
        <v>24</v>
      </c>
      <c r="AE18" s="118" t="n">
        <f aca="false">+AD18+1</f>
        <v>25</v>
      </c>
      <c r="AF18" s="118" t="n">
        <f aca="false">+AE18+1</f>
        <v>26</v>
      </c>
      <c r="AG18" s="118" t="n">
        <f aca="false">+AF18+1</f>
        <v>27</v>
      </c>
      <c r="AH18" s="118" t="n">
        <f aca="false">+AG18+1</f>
        <v>28</v>
      </c>
      <c r="AI18" s="118" t="n">
        <f aca="false">+AH18+1</f>
        <v>29</v>
      </c>
      <c r="AJ18" s="118" t="n">
        <f aca="false">+AI18+1</f>
        <v>30</v>
      </c>
      <c r="AK18" s="118" t="n">
        <f aca="false">+AJ18+1</f>
        <v>31</v>
      </c>
      <c r="AL18" s="119" t="str">
        <f aca="false">VLOOKUP(7,TA,TI,FALSE())</f>
        <v>Totaal</v>
      </c>
    </row>
    <row r="19" customFormat="false" ht="15.6" hidden="false" customHeight="false" outlineLevel="0" collapsed="false">
      <c r="B19" s="45"/>
      <c r="C19" s="120" t="str">
        <f aca="false">VLOOKUP(6,TA,TI,FALSE())</f>
        <v>Werkzaamheden:</v>
      </c>
      <c r="D19" s="121"/>
      <c r="E19" s="121"/>
      <c r="F19" s="121"/>
      <c r="G19" s="122" t="str">
        <f aca="false">IF(TI=2,IF(WEEKDAY(G17)=1,"Zo",IF(WEEKDAY(G17)=2,"Ma",IF(WEEKDAY(G17)=3,"Di",IF(WEEKDAY(G17)=4,"Wo",IF(WEEKDAY(G17)=5,"Do",IF(WEEKDAY(G17)=6,"Vr",IF(WEEKDAY(G17)=7,"Za"))))))),IF(WEEKDAY(G17)=1,"So",IF(WEEKDAY(G17)=2,"Mo",IF(WEEKDAY(G17)=3,"Di",IF(WEEKDAY(G17)=4,"Mi",IF(WEEKDAY(G17)=5,"Do",IF(WEEKDAY(G17)=6,"Fr",IF(WEEKDAY(G17)=7,"Sa"))))))))</f>
        <v>Ma</v>
      </c>
      <c r="H19" s="123" t="str">
        <f aca="false">IF(TI=2,IF(WEEKDAY(H17)=1,"Zo",IF(WEEKDAY(H17)=2,"Ma",IF(WEEKDAY(H17)=3,"Di",IF(WEEKDAY(H17)=4,"Wo",IF(WEEKDAY(H17)=5,"Do",IF(WEEKDAY(H17)=6,"Vr",IF(WEEKDAY(H17)=7,"Za"))))))),IF(WEEKDAY(H17)=1,"So",IF(WEEKDAY(H17)=2,"Mo",IF(WEEKDAY(H17)=3,"Di",IF(WEEKDAY(H17)=4,"Mi",IF(WEEKDAY(H17)=5,"Do",IF(WEEKDAY(H17)=6,"Fr",IF(WEEKDAY(H17)=7,"Sa"))))))))</f>
        <v>Di</v>
      </c>
      <c r="I19" s="123" t="str">
        <f aca="false">IF(TI=2,IF(WEEKDAY(I17)=1,"Zo",IF(WEEKDAY(I17)=2,"Ma",IF(WEEKDAY(I17)=3,"Di",IF(WEEKDAY(I17)=4,"Wo",IF(WEEKDAY(I17)=5,"Do",IF(WEEKDAY(I17)=6,"Vr",IF(WEEKDAY(I17)=7,"Za"))))))),IF(WEEKDAY(I17)=1,"So",IF(WEEKDAY(I17)=2,"Mo",IF(WEEKDAY(I17)=3,"Di",IF(WEEKDAY(I17)=4,"Mi",IF(WEEKDAY(I17)=5,"Do",IF(WEEKDAY(I17)=6,"Fr",IF(WEEKDAY(I17)=7,"Sa"))))))))</f>
        <v>Wo</v>
      </c>
      <c r="J19" s="123" t="str">
        <f aca="false">IF(TI=2,IF(WEEKDAY(J17)=1,"Zo",IF(WEEKDAY(J17)=2,"Ma",IF(WEEKDAY(J17)=3,"Di",IF(WEEKDAY(J17)=4,"Wo",IF(WEEKDAY(J17)=5,"Do",IF(WEEKDAY(J17)=6,"Vr",IF(WEEKDAY(J17)=7,"Za"))))))),IF(WEEKDAY(J17)=1,"So",IF(WEEKDAY(J17)=2,"Mo",IF(WEEKDAY(J17)=3,"Di",IF(WEEKDAY(J17)=4,"Mi",IF(WEEKDAY(J17)=5,"Do",IF(WEEKDAY(J17)=6,"Fr",IF(WEEKDAY(J17)=7,"Sa"))))))))</f>
        <v>Do</v>
      </c>
      <c r="K19" s="123" t="str">
        <f aca="false">IF(TI=2,IF(WEEKDAY(K17)=1,"Zo",IF(WEEKDAY(K17)=2,"Ma",IF(WEEKDAY(K17)=3,"Di",IF(WEEKDAY(K17)=4,"Wo",IF(WEEKDAY(K17)=5,"Do",IF(WEEKDAY(K17)=6,"Vr",IF(WEEKDAY(K17)=7,"Za"))))))),IF(WEEKDAY(K17)=1,"So",IF(WEEKDAY(K17)=2,"Mo",IF(WEEKDAY(K17)=3,"Di",IF(WEEKDAY(K17)=4,"Mi",IF(WEEKDAY(K17)=5,"Do",IF(WEEKDAY(K17)=6,"Fr",IF(WEEKDAY(K17)=7,"Sa"))))))))</f>
        <v>Vr</v>
      </c>
      <c r="L19" s="123" t="str">
        <f aca="false">IF(TI=2,IF(WEEKDAY(L17)=1,"Zo",IF(WEEKDAY(L17)=2,"Ma",IF(WEEKDAY(L17)=3,"Di",IF(WEEKDAY(L17)=4,"Wo",IF(WEEKDAY(L17)=5,"Do",IF(WEEKDAY(L17)=6,"Vr",IF(WEEKDAY(L17)=7,"Za"))))))),IF(WEEKDAY(L17)=1,"So",IF(WEEKDAY(L17)=2,"Mo",IF(WEEKDAY(L17)=3,"Di",IF(WEEKDAY(L17)=4,"Mi",IF(WEEKDAY(L17)=5,"Do",IF(WEEKDAY(L17)=6,"Fr",IF(WEEKDAY(L17)=7,"Sa"))))))))</f>
        <v>Za</v>
      </c>
      <c r="M19" s="123" t="str">
        <f aca="false">IF(TI=2,IF(WEEKDAY(M17)=1,"Zo",IF(WEEKDAY(M17)=2,"Ma",IF(WEEKDAY(M17)=3,"Di",IF(WEEKDAY(M17)=4,"Wo",IF(WEEKDAY(M17)=5,"Do",IF(WEEKDAY(M17)=6,"Vr",IF(WEEKDAY(M17)=7,"Za"))))))),IF(WEEKDAY(M17)=1,"So",IF(WEEKDAY(M17)=2,"Mo",IF(WEEKDAY(M17)=3,"Di",IF(WEEKDAY(M17)=4,"Mi",IF(WEEKDAY(M17)=5,"Do",IF(WEEKDAY(M17)=6,"Fr",IF(WEEKDAY(M17)=7,"Sa"))))))))</f>
        <v>Zo</v>
      </c>
      <c r="N19" s="123" t="str">
        <f aca="false">IF(TI=2,IF(WEEKDAY(N17)=1,"Zo",IF(WEEKDAY(N17)=2,"Ma",IF(WEEKDAY(N17)=3,"Di",IF(WEEKDAY(N17)=4,"Wo",IF(WEEKDAY(N17)=5,"Do",IF(WEEKDAY(N17)=6,"Vr",IF(WEEKDAY(N17)=7,"Za"))))))),IF(WEEKDAY(N17)=1,"So",IF(WEEKDAY(N17)=2,"Mo",IF(WEEKDAY(N17)=3,"Di",IF(WEEKDAY(N17)=4,"Mi",IF(WEEKDAY(N17)=5,"Do",IF(WEEKDAY(N17)=6,"Fr",IF(WEEKDAY(N17)=7,"Sa"))))))))</f>
        <v>Ma</v>
      </c>
      <c r="O19" s="123" t="str">
        <f aca="false">IF(TI=2,IF(WEEKDAY(O17)=1,"Zo",IF(WEEKDAY(O17)=2,"Ma",IF(WEEKDAY(O17)=3,"Di",IF(WEEKDAY(O17)=4,"Wo",IF(WEEKDAY(O17)=5,"Do",IF(WEEKDAY(O17)=6,"Vr",IF(WEEKDAY(O17)=7,"Za"))))))),IF(WEEKDAY(O17)=1,"So",IF(WEEKDAY(O17)=2,"Mo",IF(WEEKDAY(O17)=3,"Di",IF(WEEKDAY(O17)=4,"Mi",IF(WEEKDAY(O17)=5,"Do",IF(WEEKDAY(O17)=6,"Fr",IF(WEEKDAY(O17)=7,"Sa"))))))))</f>
        <v>Di</v>
      </c>
      <c r="P19" s="123" t="str">
        <f aca="false">IF(TI=2,IF(WEEKDAY(P17)=1,"Zo",IF(WEEKDAY(P17)=2,"Ma",IF(WEEKDAY(P17)=3,"Di",IF(WEEKDAY(P17)=4,"Wo",IF(WEEKDAY(P17)=5,"Do",IF(WEEKDAY(P17)=6,"Vr",IF(WEEKDAY(P17)=7,"Za"))))))),IF(WEEKDAY(P17)=1,"So",IF(WEEKDAY(P17)=2,"Mo",IF(WEEKDAY(P17)=3,"Di",IF(WEEKDAY(P17)=4,"Mi",IF(WEEKDAY(P17)=5,"Do",IF(WEEKDAY(P17)=6,"Fr",IF(WEEKDAY(P17)=7,"Sa"))))))))</f>
        <v>Wo</v>
      </c>
      <c r="Q19" s="123" t="str">
        <f aca="false">IF(TI=2,IF(WEEKDAY(Q17)=1,"Zo",IF(WEEKDAY(Q17)=2,"Ma",IF(WEEKDAY(Q17)=3,"Di",IF(WEEKDAY(Q17)=4,"Wo",IF(WEEKDAY(Q17)=5,"Do",IF(WEEKDAY(Q17)=6,"Vr",IF(WEEKDAY(Q17)=7,"Za"))))))),IF(WEEKDAY(Q17)=1,"So",IF(WEEKDAY(Q17)=2,"Mo",IF(WEEKDAY(Q17)=3,"Di",IF(WEEKDAY(Q17)=4,"Mi",IF(WEEKDAY(Q17)=5,"Do",IF(WEEKDAY(Q17)=6,"Fr",IF(WEEKDAY(Q17)=7,"Sa"))))))))</f>
        <v>Do</v>
      </c>
      <c r="R19" s="123" t="str">
        <f aca="false">IF(TI=2,IF(WEEKDAY(R17)=1,"Zo",IF(WEEKDAY(R17)=2,"Ma",IF(WEEKDAY(R17)=3,"Di",IF(WEEKDAY(R17)=4,"Wo",IF(WEEKDAY(R17)=5,"Do",IF(WEEKDAY(R17)=6,"Vr",IF(WEEKDAY(R17)=7,"Za"))))))),IF(WEEKDAY(R17)=1,"So",IF(WEEKDAY(R17)=2,"Mo",IF(WEEKDAY(R17)=3,"Di",IF(WEEKDAY(R17)=4,"Mi",IF(WEEKDAY(R17)=5,"Do",IF(WEEKDAY(R17)=6,"Fr",IF(WEEKDAY(R17)=7,"Sa"))))))))</f>
        <v>Vr</v>
      </c>
      <c r="S19" s="123" t="str">
        <f aca="false">IF(TI=2,IF(WEEKDAY(S17)=1,"Zo",IF(WEEKDAY(S17)=2,"Ma",IF(WEEKDAY(S17)=3,"Di",IF(WEEKDAY(S17)=4,"Wo",IF(WEEKDAY(S17)=5,"Do",IF(WEEKDAY(S17)=6,"Vr",IF(WEEKDAY(S17)=7,"Za"))))))),IF(WEEKDAY(S17)=1,"So",IF(WEEKDAY(S17)=2,"Mo",IF(WEEKDAY(S17)=3,"Di",IF(WEEKDAY(S17)=4,"Mi",IF(WEEKDAY(S17)=5,"Do",IF(WEEKDAY(S17)=6,"Fr",IF(WEEKDAY(S17)=7,"Sa"))))))))</f>
        <v>Za</v>
      </c>
      <c r="T19" s="123" t="str">
        <f aca="false">IF(TI=2,IF(WEEKDAY(T17)=1,"Zo",IF(WEEKDAY(T17)=2,"Ma",IF(WEEKDAY(T17)=3,"Di",IF(WEEKDAY(T17)=4,"Wo",IF(WEEKDAY(T17)=5,"Do",IF(WEEKDAY(T17)=6,"Vr",IF(WEEKDAY(T17)=7,"Za"))))))),IF(WEEKDAY(T17)=1,"So",IF(WEEKDAY(T17)=2,"Mo",IF(WEEKDAY(T17)=3,"Di",IF(WEEKDAY(T17)=4,"Mi",IF(WEEKDAY(T17)=5,"Do",IF(WEEKDAY(T17)=6,"Fr",IF(WEEKDAY(T17)=7,"Sa"))))))))</f>
        <v>Zo</v>
      </c>
      <c r="U19" s="123" t="str">
        <f aca="false">IF(TI=2,IF(WEEKDAY(U17)=1,"Zo",IF(WEEKDAY(U17)=2,"Ma",IF(WEEKDAY(U17)=3,"Di",IF(WEEKDAY(U17)=4,"Wo",IF(WEEKDAY(U17)=5,"Do",IF(WEEKDAY(U17)=6,"Vr",IF(WEEKDAY(U17)=7,"Za"))))))),IF(WEEKDAY(U17)=1,"So",IF(WEEKDAY(U17)=2,"Mo",IF(WEEKDAY(U17)=3,"Di",IF(WEEKDAY(U17)=4,"Mi",IF(WEEKDAY(U17)=5,"Do",IF(WEEKDAY(U17)=6,"Fr",IF(WEEKDAY(U17)=7,"Sa"))))))))</f>
        <v>Ma</v>
      </c>
      <c r="V19" s="123" t="str">
        <f aca="false">IF(TI=2,IF(WEEKDAY(V17)=1,"Zo",IF(WEEKDAY(V17)=2,"Ma",IF(WEEKDAY(V17)=3,"Di",IF(WEEKDAY(V17)=4,"Wo",IF(WEEKDAY(V17)=5,"Do",IF(WEEKDAY(V17)=6,"Vr",IF(WEEKDAY(V17)=7,"Za"))))))),IF(WEEKDAY(V17)=1,"So",IF(WEEKDAY(V17)=2,"Mo",IF(WEEKDAY(V17)=3,"Di",IF(WEEKDAY(V17)=4,"Mi",IF(WEEKDAY(V17)=5,"Do",IF(WEEKDAY(V17)=6,"Fr",IF(WEEKDAY(V17)=7,"Sa"))))))))</f>
        <v>Di</v>
      </c>
      <c r="W19" s="123" t="str">
        <f aca="false">IF(TI=2,IF(WEEKDAY(W17)=1,"Zo",IF(WEEKDAY(W17)=2,"Ma",IF(WEEKDAY(W17)=3,"Di",IF(WEEKDAY(W17)=4,"Wo",IF(WEEKDAY(W17)=5,"Do",IF(WEEKDAY(W17)=6,"Vr",IF(WEEKDAY(W17)=7,"Za"))))))),IF(WEEKDAY(W17)=1,"So",IF(WEEKDAY(W17)=2,"Mo",IF(WEEKDAY(W17)=3,"Di",IF(WEEKDAY(W17)=4,"Mi",IF(WEEKDAY(W17)=5,"Do",IF(WEEKDAY(W17)=6,"Fr",IF(WEEKDAY(W17)=7,"Sa"))))))))</f>
        <v>Wo</v>
      </c>
      <c r="X19" s="123" t="str">
        <f aca="false">IF(TI=2,IF(WEEKDAY(X17)=1,"Zo",IF(WEEKDAY(X17)=2,"Ma",IF(WEEKDAY(X17)=3,"Di",IF(WEEKDAY(X17)=4,"Wo",IF(WEEKDAY(X17)=5,"Do",IF(WEEKDAY(X17)=6,"Vr",IF(WEEKDAY(X17)=7,"Za"))))))),IF(WEEKDAY(X17)=1,"So",IF(WEEKDAY(X17)=2,"Mo",IF(WEEKDAY(X17)=3,"Di",IF(WEEKDAY(X17)=4,"Mi",IF(WEEKDAY(X17)=5,"Do",IF(WEEKDAY(X17)=6,"Fr",IF(WEEKDAY(X17)=7,"Sa"))))))))</f>
        <v>Do</v>
      </c>
      <c r="Y19" s="123" t="str">
        <f aca="false">IF(TI=2,IF(WEEKDAY(Y17)=1,"Zo",IF(WEEKDAY(Y17)=2,"Ma",IF(WEEKDAY(Y17)=3,"Di",IF(WEEKDAY(Y17)=4,"Wo",IF(WEEKDAY(Y17)=5,"Do",IF(WEEKDAY(Y17)=6,"Vr",IF(WEEKDAY(Y17)=7,"Za"))))))),IF(WEEKDAY(Y17)=1,"So",IF(WEEKDAY(Y17)=2,"Mo",IF(WEEKDAY(Y17)=3,"Di",IF(WEEKDAY(Y17)=4,"Mi",IF(WEEKDAY(Y17)=5,"Do",IF(WEEKDAY(Y17)=6,"Fr",IF(WEEKDAY(Y17)=7,"Sa"))))))))</f>
        <v>Vr</v>
      </c>
      <c r="Z19" s="123" t="str">
        <f aca="false">IF(TI=2,IF(WEEKDAY(Z17)=1,"Zo",IF(WEEKDAY(Z17)=2,"Ma",IF(WEEKDAY(Z17)=3,"Di",IF(WEEKDAY(Z17)=4,"Wo",IF(WEEKDAY(Z17)=5,"Do",IF(WEEKDAY(Z17)=6,"Vr",IF(WEEKDAY(Z17)=7,"Za"))))))),IF(WEEKDAY(Z17)=1,"So",IF(WEEKDAY(Z17)=2,"Mo",IF(WEEKDAY(Z17)=3,"Di",IF(WEEKDAY(Z17)=4,"Mi",IF(WEEKDAY(Z17)=5,"Do",IF(WEEKDAY(Z17)=6,"Fr",IF(WEEKDAY(Z17)=7,"Sa"))))))))</f>
        <v>Za</v>
      </c>
      <c r="AA19" s="123" t="str">
        <f aca="false">IF(TI=2,IF(WEEKDAY(AA17)=1,"Zo",IF(WEEKDAY(AA17)=2,"Ma",IF(WEEKDAY(AA17)=3,"Di",IF(WEEKDAY(AA17)=4,"Wo",IF(WEEKDAY(AA17)=5,"Do",IF(WEEKDAY(AA17)=6,"Vr",IF(WEEKDAY(AA17)=7,"Za"))))))),IF(WEEKDAY(AA17)=1,"So",IF(WEEKDAY(AA17)=2,"Mo",IF(WEEKDAY(AA17)=3,"Di",IF(WEEKDAY(AA17)=4,"Mi",IF(WEEKDAY(AA17)=5,"Do",IF(WEEKDAY(AA17)=6,"Fr",IF(WEEKDAY(AA17)=7,"Sa"))))))))</f>
        <v>Zo</v>
      </c>
      <c r="AB19" s="123" t="str">
        <f aca="false">IF(TI=2,IF(WEEKDAY(AB17)=1,"Zo",IF(WEEKDAY(AB17)=2,"Ma",IF(WEEKDAY(AB17)=3,"Di",IF(WEEKDAY(AB17)=4,"Wo",IF(WEEKDAY(AB17)=5,"Do",IF(WEEKDAY(AB17)=6,"Vr",IF(WEEKDAY(AB17)=7,"Za"))))))),IF(WEEKDAY(AB17)=1,"So",IF(WEEKDAY(AB17)=2,"Mo",IF(WEEKDAY(AB17)=3,"Di",IF(WEEKDAY(AB17)=4,"Mi",IF(WEEKDAY(AB17)=5,"Do",IF(WEEKDAY(AB17)=6,"Fr",IF(WEEKDAY(AB17)=7,"Sa"))))))))</f>
        <v>Ma</v>
      </c>
      <c r="AC19" s="123" t="str">
        <f aca="false">IF(TI=2,IF(WEEKDAY(AC17)=1,"Zo",IF(WEEKDAY(AC17)=2,"Ma",IF(WEEKDAY(AC17)=3,"Di",IF(WEEKDAY(AC17)=4,"Wo",IF(WEEKDAY(AC17)=5,"Do",IF(WEEKDAY(AC17)=6,"Vr",IF(WEEKDAY(AC17)=7,"Za"))))))),IF(WEEKDAY(AC17)=1,"So",IF(WEEKDAY(AC17)=2,"Mo",IF(WEEKDAY(AC17)=3,"Di",IF(WEEKDAY(AC17)=4,"Mi",IF(WEEKDAY(AC17)=5,"Do",IF(WEEKDAY(AC17)=6,"Fr",IF(WEEKDAY(AC17)=7,"Sa"))))))))</f>
        <v>Di</v>
      </c>
      <c r="AD19" s="123" t="str">
        <f aca="false">IF(TI=2,IF(WEEKDAY(AD17)=1,"Zo",IF(WEEKDAY(AD17)=2,"Ma",IF(WEEKDAY(AD17)=3,"Di",IF(WEEKDAY(AD17)=4,"Wo",IF(WEEKDAY(AD17)=5,"Do",IF(WEEKDAY(AD17)=6,"Vr",IF(WEEKDAY(AD17)=7,"Za"))))))),IF(WEEKDAY(AD17)=1,"So",IF(WEEKDAY(AD17)=2,"Mo",IF(WEEKDAY(AD17)=3,"Di",IF(WEEKDAY(AD17)=4,"Mi",IF(WEEKDAY(AD17)=5,"Do",IF(WEEKDAY(AD17)=6,"Fr",IF(WEEKDAY(AD17)=7,"Sa"))))))))</f>
        <v>Wo</v>
      </c>
      <c r="AE19" s="123" t="str">
        <f aca="false">IF(TI=2,IF(WEEKDAY(AE17)=1,"Zo",IF(WEEKDAY(AE17)=2,"Ma",IF(WEEKDAY(AE17)=3,"Di",IF(WEEKDAY(AE17)=4,"Wo",IF(WEEKDAY(AE17)=5,"Do",IF(WEEKDAY(AE17)=6,"Vr",IF(WEEKDAY(AE17)=7,"Za"))))))),IF(WEEKDAY(AE17)=1,"So",IF(WEEKDAY(AE17)=2,"Mo",IF(WEEKDAY(AE17)=3,"Di",IF(WEEKDAY(AE17)=4,"Mi",IF(WEEKDAY(AE17)=5,"Do",IF(WEEKDAY(AE17)=6,"Fr",IF(WEEKDAY(AE17)=7,"Sa"))))))))</f>
        <v>Do</v>
      </c>
      <c r="AF19" s="123" t="str">
        <f aca="false">IF(TI=2,IF(WEEKDAY(AF17)=1,"Zo",IF(WEEKDAY(AF17)=2,"Ma",IF(WEEKDAY(AF17)=3,"Di",IF(WEEKDAY(AF17)=4,"Wo",IF(WEEKDAY(AF17)=5,"Do",IF(WEEKDAY(AF17)=6,"Vr",IF(WEEKDAY(AF17)=7,"Za"))))))),IF(WEEKDAY(AF17)=1,"So",IF(WEEKDAY(AF17)=2,"Mo",IF(WEEKDAY(AF17)=3,"Di",IF(WEEKDAY(AF17)=4,"Mi",IF(WEEKDAY(AF17)=5,"Do",IF(WEEKDAY(AF17)=6,"Fr",IF(WEEKDAY(AF17)=7,"Sa"))))))))</f>
        <v>Vr</v>
      </c>
      <c r="AG19" s="123" t="str">
        <f aca="false">IF(TI=2,IF(WEEKDAY(AG17)=1,"Zo",IF(WEEKDAY(AG17)=2,"Ma",IF(WEEKDAY(AG17)=3,"Di",IF(WEEKDAY(AG17)=4,"Wo",IF(WEEKDAY(AG17)=5,"Do",IF(WEEKDAY(AG17)=6,"Vr",IF(WEEKDAY(AG17)=7,"Za"))))))),IF(WEEKDAY(AG17)=1,"So",IF(WEEKDAY(AG17)=2,"Mo",IF(WEEKDAY(AG17)=3,"Di",IF(WEEKDAY(AG17)=4,"Mi",IF(WEEKDAY(AG17)=5,"Do",IF(WEEKDAY(AG17)=6,"Fr",IF(WEEKDAY(AG17)=7,"Sa"))))))))</f>
        <v>Za</v>
      </c>
      <c r="AH19" s="123" t="str">
        <f aca="false">IF(TI=2,IF(WEEKDAY(AH17)=1,"Zo",IF(WEEKDAY(AH17)=2,"Ma",IF(WEEKDAY(AH17)=3,"Di",IF(WEEKDAY(AH17)=4,"Wo",IF(WEEKDAY(AH17)=5,"Do",IF(WEEKDAY(AH17)=6,"Vr",IF(WEEKDAY(AH17)=7,"Za"))))))),IF(WEEKDAY(AH17)=1,"So",IF(WEEKDAY(AH17)=2,"Mo",IF(WEEKDAY(AH17)=3,"Di",IF(WEEKDAY(AH17)=4,"Mi",IF(WEEKDAY(AH17)=5,"Do",IF(WEEKDAY(AH17)=6,"Fr",IF(WEEKDAY(AH17)=7,"Sa"))))))))</f>
        <v>Zo</v>
      </c>
      <c r="AI19" s="123" t="str">
        <f aca="false">IF(TI=2,IF(WEEKDAY(AI17)=1,"Zo",IF(WEEKDAY(AI17)=2,"Ma",IF(WEEKDAY(AI17)=3,"Di",IF(WEEKDAY(AI17)=4,"Wo",IF(WEEKDAY(AI17)=5,"Do",IF(WEEKDAY(AI17)=6,"Vr",IF(WEEKDAY(AI17)=7,"Za"))))))),IF(WEEKDAY(AI17)=1,"So",IF(WEEKDAY(AI17)=2,"Mo",IF(WEEKDAY(AI17)=3,"Di",IF(WEEKDAY(AI17)=4,"Mi",IF(WEEKDAY(AI17)=5,"Do",IF(WEEKDAY(AI17)=6,"Fr",IF(WEEKDAY(AI17)=7,"Sa"))))))))</f>
        <v>Ma</v>
      </c>
      <c r="AJ19" s="123" t="str">
        <f aca="false">IF(TI=2,IF(WEEKDAY(AJ17)=1,"Zo",IF(WEEKDAY(AJ17)=2,"Ma",IF(WEEKDAY(AJ17)=3,"Di",IF(WEEKDAY(AJ17)=4,"Wo",IF(WEEKDAY(AJ17)=5,"Do",IF(WEEKDAY(AJ17)=6,"Vr",IF(WEEKDAY(AJ17)=7,"Za"))))))),IF(WEEKDAY(AJ17)=1,"So",IF(WEEKDAY(AJ17)=2,"Mo",IF(WEEKDAY(AJ17)=3,"Di",IF(WEEKDAY(AJ17)=4,"Mi",IF(WEEKDAY(AJ17)=5,"Do",IF(WEEKDAY(AJ17)=6,"Fr",IF(WEEKDAY(AJ17)=7,"Sa"))))))))</f>
        <v>Di</v>
      </c>
      <c r="AK19" s="123" t="str">
        <f aca="false">IF(TI=2,IF(WEEKDAY(AK17)=1,"Zo",IF(WEEKDAY(AK17)=2,"Ma",IF(WEEKDAY(AK17)=3,"Di",IF(WEEKDAY(AK17)=4,"Wo",IF(WEEKDAY(AK17)=5,"Do",IF(WEEKDAY(AK17)=6,"Vr",IF(WEEKDAY(AK17)=7,"Za"))))))),IF(WEEKDAY(AK17)=1,"So",IF(WEEKDAY(AK17)=2,"Mo",IF(WEEKDAY(AK17)=3,"Di",IF(WEEKDAY(AK17)=4,"Mi",IF(WEEKDAY(AK17)=5,"Do",IF(WEEKDAY(AK17)=6,"Fr",IF(WEEKDAY(AK17)=7,"Sa"))))))))</f>
        <v>Wo</v>
      </c>
      <c r="AL19" s="124"/>
    </row>
    <row r="20" customFormat="false" ht="13.8" hidden="false" customHeight="false" outlineLevel="0" collapsed="false">
      <c r="B20" s="45"/>
      <c r="G20" s="125" t="n">
        <f aca="false">IF(OR(WEEKDAY(G17)=1,WEEKDAY(G17)=7),1,0)</f>
        <v>0</v>
      </c>
      <c r="H20" s="126" t="n">
        <f aca="false">IF(OR(WEEKDAY(H17)=1,WEEKDAY(H17)=7),1,0)</f>
        <v>0</v>
      </c>
      <c r="I20" s="126" t="n">
        <f aca="false">IF(OR(WEEKDAY(I17)=1,WEEKDAY(I17)=7),1,0)</f>
        <v>0</v>
      </c>
      <c r="J20" s="126" t="n">
        <f aca="false">IF(OR(WEEKDAY(J17)=1,WEEKDAY(J17)=7),1,0)</f>
        <v>0</v>
      </c>
      <c r="K20" s="126" t="n">
        <f aca="false">IF(OR(WEEKDAY(K17)=1,WEEKDAY(K17)=7),1,0)</f>
        <v>0</v>
      </c>
      <c r="L20" s="126" t="n">
        <f aca="false">IF(OR(WEEKDAY(L17)=1,WEEKDAY(L17)=7),1,0)</f>
        <v>1</v>
      </c>
      <c r="M20" s="126" t="n">
        <f aca="false">IF(OR(WEEKDAY(M17)=1,WEEKDAY(M17)=7),1,0)</f>
        <v>1</v>
      </c>
      <c r="N20" s="126" t="n">
        <f aca="false">IF(OR(WEEKDAY(N17)=1,WEEKDAY(N17)=7),1,0)</f>
        <v>0</v>
      </c>
      <c r="O20" s="126" t="n">
        <f aca="false">IF(OR(WEEKDAY(O17)=1,WEEKDAY(O17)=7),1,0)</f>
        <v>0</v>
      </c>
      <c r="P20" s="126" t="n">
        <f aca="false">IF(OR(WEEKDAY(P17)=1,WEEKDAY(P17)=7),1,0)</f>
        <v>0</v>
      </c>
      <c r="Q20" s="126" t="n">
        <f aca="false">IF(OR(WEEKDAY(Q17)=1,WEEKDAY(Q17)=7),1,0)</f>
        <v>0</v>
      </c>
      <c r="R20" s="126" t="n">
        <f aca="false">IF(OR(WEEKDAY(R17)=1,WEEKDAY(R17)=7),1,0)</f>
        <v>0</v>
      </c>
      <c r="S20" s="126" t="n">
        <f aca="false">IF(OR(WEEKDAY(S17)=1,WEEKDAY(S17)=7),1,0)</f>
        <v>1</v>
      </c>
      <c r="T20" s="126" t="n">
        <f aca="false">IF(OR(WEEKDAY(T17)=1,WEEKDAY(T17)=7),1,0)</f>
        <v>1</v>
      </c>
      <c r="U20" s="126" t="n">
        <f aca="false">IF(OR(WEEKDAY(U17)=1,WEEKDAY(U17)=7),1,0)</f>
        <v>0</v>
      </c>
      <c r="V20" s="126" t="n">
        <f aca="false">IF(OR(WEEKDAY(V17)=1,WEEKDAY(V17)=7),1,0)</f>
        <v>0</v>
      </c>
      <c r="W20" s="126" t="n">
        <f aca="false">IF(OR(WEEKDAY(W17)=1,WEEKDAY(W17)=7),1,0)</f>
        <v>0</v>
      </c>
      <c r="X20" s="126" t="n">
        <f aca="false">IF(OR(WEEKDAY(X17)=1,WEEKDAY(X17)=7),1,0)</f>
        <v>0</v>
      </c>
      <c r="Y20" s="126" t="n">
        <f aca="false">IF(OR(WEEKDAY(Y17)=1,WEEKDAY(Y17)=7),1,0)</f>
        <v>0</v>
      </c>
      <c r="Z20" s="126" t="n">
        <f aca="false">IF(OR(WEEKDAY(Z17)=1,WEEKDAY(Z17)=7),1,0)</f>
        <v>1</v>
      </c>
      <c r="AA20" s="126" t="n">
        <f aca="false">IF(OR(WEEKDAY(AA17)=1,WEEKDAY(AA17)=7),1,0)</f>
        <v>1</v>
      </c>
      <c r="AB20" s="126" t="n">
        <f aca="false">IF(OR(WEEKDAY(AB17)=1,WEEKDAY(AB17)=7),1,0)</f>
        <v>0</v>
      </c>
      <c r="AC20" s="126" t="n">
        <f aca="false">IF(OR(WEEKDAY(AC17)=1,WEEKDAY(AC17)=7),1,0)</f>
        <v>0</v>
      </c>
      <c r="AD20" s="126" t="n">
        <f aca="false">IF(OR(WEEKDAY(AD17)=1,WEEKDAY(AD17)=7),1,0)</f>
        <v>0</v>
      </c>
      <c r="AE20" s="126" t="n">
        <f aca="false">IF(OR(WEEKDAY(AE17)=1,WEEKDAY(AE17)=7),1,0)</f>
        <v>0</v>
      </c>
      <c r="AF20" s="126" t="n">
        <f aca="false">IF(OR(WEEKDAY(AF17)=1,WEEKDAY(AF17)=7),1,0)</f>
        <v>0</v>
      </c>
      <c r="AG20" s="126" t="n">
        <f aca="false">IF(OR(WEEKDAY(AG17)=1,WEEKDAY(AG17)=7),1,0)</f>
        <v>1</v>
      </c>
      <c r="AH20" s="126" t="n">
        <f aca="false">IF(OR(WEEKDAY(AH17)=1,WEEKDAY(AH17)=7),1,0)</f>
        <v>1</v>
      </c>
      <c r="AI20" s="126" t="n">
        <f aca="false">IF(OR(WEEKDAY(AI17)=1,WEEKDAY(AI17)=7),1,0)</f>
        <v>0</v>
      </c>
      <c r="AJ20" s="126" t="n">
        <f aca="false">IF(OR(WEEKDAY(AJ17)=1,WEEKDAY(AJ17)=7),1,0)</f>
        <v>0</v>
      </c>
      <c r="AK20" s="126" t="n">
        <f aca="false">IF(OR(WEEKDAY(AK17)=1,WEEKDAY(AK17)=7),1,0)</f>
        <v>0</v>
      </c>
      <c r="AL20" s="124"/>
    </row>
    <row r="21" customFormat="false" ht="38.25" hidden="false" customHeight="true" outlineLevel="0" collapsed="false">
      <c r="B21" s="45"/>
      <c r="C21" s="58" t="str">
        <f aca="false">VLOOKUP(28,TA,TI,FALSE())</f>
        <v>Projectnummer en projectnaam Interreg VIA Deutschland-Nederland projecten:</v>
      </c>
      <c r="D21" s="58"/>
      <c r="E21" s="58"/>
      <c r="G21" s="45"/>
      <c r="AL21" s="124"/>
    </row>
    <row r="22" customFormat="false" ht="30.75" hidden="false" customHeight="true" outlineLevel="0" collapsed="false">
      <c r="A22" s="127"/>
      <c r="B22" s="128" t="n">
        <v>1</v>
      </c>
      <c r="C22" s="129" t="n">
        <f aca="false">IF(+Overzicht!C27="","",+Overzicht!C27)</f>
        <v>32010</v>
      </c>
      <c r="D22" s="64"/>
      <c r="E22" s="130" t="str">
        <f aca="false">IF(+Overzicht!E27="","",+Overzicht!E27)</f>
        <v>EKW</v>
      </c>
      <c r="F22" s="64"/>
      <c r="G22" s="131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3"/>
      <c r="U22" s="133"/>
      <c r="V22" s="133"/>
      <c r="W22" s="133"/>
      <c r="X22" s="133"/>
      <c r="Y22" s="133"/>
      <c r="Z22" s="133"/>
      <c r="AA22" s="133"/>
      <c r="AB22" s="133"/>
      <c r="AC22" s="133"/>
      <c r="AD22" s="133"/>
      <c r="AE22" s="133"/>
      <c r="AF22" s="133"/>
      <c r="AG22" s="133"/>
      <c r="AH22" s="133"/>
      <c r="AI22" s="133"/>
      <c r="AJ22" s="133"/>
      <c r="AK22" s="133"/>
      <c r="AL22" s="134" t="n">
        <f aca="false">SUM(G22:AK22)</f>
        <v>0</v>
      </c>
    </row>
    <row r="23" customFormat="false" ht="30.75" hidden="false" customHeight="true" outlineLevel="0" collapsed="false">
      <c r="A23" s="127"/>
      <c r="B23" s="128" t="n">
        <v>2</v>
      </c>
      <c r="C23" s="129" t="str">
        <f aca="false">IF(+Overzicht!C28="","",+Overzicht!C28)</f>
        <v/>
      </c>
      <c r="D23" s="64"/>
      <c r="E23" s="130" t="str">
        <f aca="false">IF(+Overzicht!E28="","",+Overzicht!E28)</f>
        <v/>
      </c>
      <c r="F23" s="64"/>
      <c r="G23" s="131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3"/>
      <c r="U23" s="133"/>
      <c r="V23" s="133"/>
      <c r="W23" s="133"/>
      <c r="X23" s="133"/>
      <c r="Y23" s="133"/>
      <c r="Z23" s="133"/>
      <c r="AA23" s="133"/>
      <c r="AB23" s="133"/>
      <c r="AC23" s="133"/>
      <c r="AD23" s="133"/>
      <c r="AE23" s="133"/>
      <c r="AF23" s="133"/>
      <c r="AG23" s="133"/>
      <c r="AH23" s="133"/>
      <c r="AI23" s="133"/>
      <c r="AJ23" s="133"/>
      <c r="AK23" s="133"/>
      <c r="AL23" s="134" t="n">
        <f aca="false">SUM(G23:AK23)</f>
        <v>0</v>
      </c>
    </row>
    <row r="24" customFormat="false" ht="30.75" hidden="false" customHeight="true" outlineLevel="0" collapsed="false">
      <c r="A24" s="127"/>
      <c r="B24" s="128" t="n">
        <v>3</v>
      </c>
      <c r="C24" s="129" t="str">
        <f aca="false">IF(+Overzicht!C29="","",+Overzicht!C29)</f>
        <v/>
      </c>
      <c r="D24" s="64"/>
      <c r="E24" s="130" t="str">
        <f aca="false">IF(+Overzicht!E29="","",+Overzicht!E29)</f>
        <v/>
      </c>
      <c r="F24" s="64"/>
      <c r="G24" s="131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3"/>
      <c r="U24" s="133"/>
      <c r="V24" s="133"/>
      <c r="W24" s="133"/>
      <c r="X24" s="133"/>
      <c r="Y24" s="133"/>
      <c r="Z24" s="133"/>
      <c r="AA24" s="133"/>
      <c r="AB24" s="133"/>
      <c r="AC24" s="133"/>
      <c r="AD24" s="133"/>
      <c r="AE24" s="133"/>
      <c r="AF24" s="133"/>
      <c r="AG24" s="133"/>
      <c r="AH24" s="133"/>
      <c r="AI24" s="133"/>
      <c r="AJ24" s="133"/>
      <c r="AK24" s="133"/>
      <c r="AL24" s="134" t="n">
        <f aca="false">SUM(G24:AK24)</f>
        <v>0</v>
      </c>
    </row>
    <row r="25" customFormat="false" ht="30.75" hidden="false" customHeight="true" outlineLevel="0" collapsed="false">
      <c r="A25" s="127"/>
      <c r="B25" s="128" t="n">
        <v>4</v>
      </c>
      <c r="C25" s="129" t="str">
        <f aca="false">IF(+Overzicht!C30="","",+Overzicht!C30)</f>
        <v/>
      </c>
      <c r="D25" s="64"/>
      <c r="E25" s="130" t="str">
        <f aca="false">IF(+Overzicht!E30="","",+Overzicht!E30)</f>
        <v/>
      </c>
      <c r="F25" s="64"/>
      <c r="G25" s="131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F25" s="133"/>
      <c r="AG25" s="133"/>
      <c r="AH25" s="133"/>
      <c r="AI25" s="133"/>
      <c r="AJ25" s="133"/>
      <c r="AK25" s="133"/>
      <c r="AL25" s="134" t="n">
        <f aca="false">SUM(G25:AK25)</f>
        <v>0</v>
      </c>
    </row>
    <row r="26" customFormat="false" ht="30.75" hidden="false" customHeight="true" outlineLevel="0" collapsed="false">
      <c r="A26" s="127"/>
      <c r="B26" s="128" t="n">
        <v>5</v>
      </c>
      <c r="C26" s="129" t="str">
        <f aca="false">IF(+Overzicht!C31="","",+Overzicht!C31)</f>
        <v/>
      </c>
      <c r="D26" s="64"/>
      <c r="E26" s="130" t="str">
        <f aca="false">IF(+Overzicht!E31="","",+Overzicht!E31)</f>
        <v/>
      </c>
      <c r="F26" s="64"/>
      <c r="G26" s="131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3"/>
      <c r="U26" s="133"/>
      <c r="V26" s="133"/>
      <c r="W26" s="133"/>
      <c r="X26" s="133"/>
      <c r="Y26" s="133"/>
      <c r="Z26" s="133"/>
      <c r="AA26" s="133"/>
      <c r="AB26" s="133"/>
      <c r="AC26" s="133"/>
      <c r="AD26" s="133"/>
      <c r="AE26" s="133"/>
      <c r="AF26" s="133"/>
      <c r="AG26" s="133"/>
      <c r="AH26" s="133"/>
      <c r="AI26" s="133"/>
      <c r="AJ26" s="133"/>
      <c r="AK26" s="133"/>
      <c r="AL26" s="134" t="n">
        <f aca="false">SUM(G26:AK26)</f>
        <v>0</v>
      </c>
    </row>
    <row r="27" s="81" customFormat="true" ht="17.4" hidden="false" customHeight="false" outlineLevel="0" collapsed="false">
      <c r="B27" s="75"/>
      <c r="C27" s="76" t="str">
        <f aca="false">VLOOKUP(29,TA,TI,FALSE())</f>
        <v>Totaal Interreg VI-A projecten:</v>
      </c>
      <c r="D27" s="77"/>
      <c r="E27" s="77"/>
      <c r="F27" s="77"/>
      <c r="G27" s="135" t="n">
        <f aca="false">SUM(G22:G26)</f>
        <v>0</v>
      </c>
      <c r="H27" s="136" t="n">
        <f aca="false">SUM(H22:H26)</f>
        <v>0</v>
      </c>
      <c r="I27" s="136" t="n">
        <f aca="false">SUM(I22:I26)</f>
        <v>0</v>
      </c>
      <c r="J27" s="136" t="n">
        <f aca="false">SUM(J22:J26)</f>
        <v>0</v>
      </c>
      <c r="K27" s="136" t="n">
        <f aca="false">SUM(K22:K26)</f>
        <v>0</v>
      </c>
      <c r="L27" s="136" t="n">
        <f aca="false">SUM(L22:L26)</f>
        <v>0</v>
      </c>
      <c r="M27" s="136" t="n">
        <f aca="false">SUM(M22:M26)</f>
        <v>0</v>
      </c>
      <c r="N27" s="136" t="n">
        <f aca="false">SUM(N22:N26)</f>
        <v>0</v>
      </c>
      <c r="O27" s="136" t="n">
        <f aca="false">SUM(O22:O26)</f>
        <v>0</v>
      </c>
      <c r="P27" s="136" t="n">
        <f aca="false">SUM(P22:P26)</f>
        <v>0</v>
      </c>
      <c r="Q27" s="136" t="n">
        <f aca="false">SUM(Q22:Q26)</f>
        <v>0</v>
      </c>
      <c r="R27" s="136" t="n">
        <f aca="false">SUM(R22:R26)</f>
        <v>0</v>
      </c>
      <c r="S27" s="136" t="n">
        <f aca="false">SUM(S22:S26)</f>
        <v>0</v>
      </c>
      <c r="T27" s="136" t="n">
        <f aca="false">SUM(T22:T26)</f>
        <v>0</v>
      </c>
      <c r="U27" s="136" t="n">
        <f aca="false">SUM(U22:U26)</f>
        <v>0</v>
      </c>
      <c r="V27" s="136" t="n">
        <f aca="false">SUM(V22:V26)</f>
        <v>0</v>
      </c>
      <c r="W27" s="136" t="n">
        <f aca="false">SUM(W22:W26)</f>
        <v>0</v>
      </c>
      <c r="X27" s="136" t="n">
        <f aca="false">SUM(X22:X26)</f>
        <v>0</v>
      </c>
      <c r="Y27" s="136" t="n">
        <f aca="false">SUM(Y22:Y26)</f>
        <v>0</v>
      </c>
      <c r="Z27" s="136" t="n">
        <f aca="false">SUM(Z22:Z26)</f>
        <v>0</v>
      </c>
      <c r="AA27" s="136" t="n">
        <f aca="false">SUM(AA22:AA26)</f>
        <v>0</v>
      </c>
      <c r="AB27" s="136" t="n">
        <f aca="false">SUM(AB22:AB26)</f>
        <v>0</v>
      </c>
      <c r="AC27" s="136" t="n">
        <f aca="false">SUM(AC22:AC26)</f>
        <v>0</v>
      </c>
      <c r="AD27" s="136" t="n">
        <f aca="false">SUM(AD22:AD26)</f>
        <v>0</v>
      </c>
      <c r="AE27" s="136" t="n">
        <f aca="false">SUM(AE22:AE26)</f>
        <v>0</v>
      </c>
      <c r="AF27" s="136" t="n">
        <f aca="false">SUM(AF22:AF26)</f>
        <v>0</v>
      </c>
      <c r="AG27" s="136" t="n">
        <f aca="false">SUM(AG22:AG26)</f>
        <v>0</v>
      </c>
      <c r="AH27" s="136" t="n">
        <f aca="false">SUM(AH22:AH26)</f>
        <v>0</v>
      </c>
      <c r="AI27" s="136" t="n">
        <f aca="false">SUM(AI22:AI26)</f>
        <v>0</v>
      </c>
      <c r="AJ27" s="136" t="n">
        <f aca="false">SUM(AJ22:AJ26)</f>
        <v>0</v>
      </c>
      <c r="AK27" s="136" t="n">
        <f aca="false">SUM(AK22:AK26)</f>
        <v>0</v>
      </c>
      <c r="AL27" s="137" t="n">
        <f aca="false">SUM(G27:AK27)</f>
        <v>0</v>
      </c>
    </row>
    <row r="28" customFormat="false" ht="15" hidden="false" customHeight="false" outlineLevel="0" collapsed="false">
      <c r="B28" s="45"/>
      <c r="C28" s="64"/>
      <c r="D28" s="64"/>
      <c r="E28" s="64"/>
      <c r="F28" s="64"/>
      <c r="G28" s="138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  <c r="AA28" s="139"/>
      <c r="AB28" s="139"/>
      <c r="AC28" s="139"/>
      <c r="AD28" s="139"/>
      <c r="AE28" s="139"/>
      <c r="AF28" s="139"/>
      <c r="AG28" s="139"/>
      <c r="AH28" s="139"/>
      <c r="AI28" s="139"/>
      <c r="AJ28" s="139"/>
      <c r="AK28" s="139"/>
      <c r="AL28" s="134"/>
    </row>
    <row r="29" customFormat="false" ht="17.4" hidden="false" customHeight="false" outlineLevel="0" collapsed="false">
      <c r="B29" s="45"/>
      <c r="C29" s="77" t="str">
        <f aca="false">VLOOKUP(42,TA,TI,FALSE())</f>
        <v>Overige Interreg-projecten</v>
      </c>
      <c r="D29" s="64"/>
      <c r="E29" s="64"/>
      <c r="F29" s="64"/>
      <c r="G29" s="140" t="n">
        <v>0</v>
      </c>
      <c r="H29" s="141" t="n">
        <v>0</v>
      </c>
      <c r="I29" s="141" t="n">
        <v>0</v>
      </c>
      <c r="J29" s="141" t="n">
        <v>0</v>
      </c>
      <c r="K29" s="141" t="n">
        <v>0</v>
      </c>
      <c r="L29" s="141" t="n">
        <v>0</v>
      </c>
      <c r="M29" s="141" t="n">
        <v>0</v>
      </c>
      <c r="N29" s="141" t="n">
        <v>0</v>
      </c>
      <c r="O29" s="141" t="n">
        <v>0</v>
      </c>
      <c r="P29" s="141" t="n">
        <v>0</v>
      </c>
      <c r="Q29" s="141" t="n">
        <v>0</v>
      </c>
      <c r="R29" s="141" t="n">
        <v>0</v>
      </c>
      <c r="S29" s="141" t="n">
        <v>0</v>
      </c>
      <c r="T29" s="141" t="n">
        <v>0</v>
      </c>
      <c r="U29" s="141" t="n">
        <v>0</v>
      </c>
      <c r="V29" s="141" t="n">
        <v>0</v>
      </c>
      <c r="W29" s="141" t="n">
        <v>0</v>
      </c>
      <c r="X29" s="141" t="n">
        <v>0</v>
      </c>
      <c r="Y29" s="141" t="n">
        <v>0</v>
      </c>
      <c r="Z29" s="141" t="n">
        <v>0</v>
      </c>
      <c r="AA29" s="141" t="n">
        <v>0</v>
      </c>
      <c r="AB29" s="141" t="n">
        <v>0</v>
      </c>
      <c r="AC29" s="141" t="n">
        <v>0</v>
      </c>
      <c r="AD29" s="141" t="n">
        <v>0</v>
      </c>
      <c r="AE29" s="141" t="n">
        <v>0</v>
      </c>
      <c r="AF29" s="141" t="n">
        <v>0</v>
      </c>
      <c r="AG29" s="141" t="n">
        <v>0</v>
      </c>
      <c r="AH29" s="141" t="n">
        <v>0</v>
      </c>
      <c r="AI29" s="141" t="n">
        <v>0</v>
      </c>
      <c r="AJ29" s="142" t="n">
        <v>0</v>
      </c>
      <c r="AK29" s="142" t="n">
        <v>0</v>
      </c>
      <c r="AL29" s="134" t="n">
        <f aca="false">SUM(G29:AK29)</f>
        <v>0</v>
      </c>
    </row>
    <row r="30" customFormat="false" ht="15" hidden="false" customHeight="false" outlineLevel="0" collapsed="false">
      <c r="B30" s="45"/>
      <c r="C30" s="64"/>
      <c r="D30" s="64"/>
      <c r="E30" s="64"/>
      <c r="F30" s="64"/>
      <c r="G30" s="143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4"/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144"/>
      <c r="AK30" s="144"/>
      <c r="AL30" s="134"/>
    </row>
    <row r="31" customFormat="false" ht="17.4" hidden="false" customHeight="false" outlineLevel="0" collapsed="false">
      <c r="B31" s="45"/>
      <c r="C31" s="77" t="str">
        <f aca="false">VLOOKUP(30,TA,TI,FALSE())</f>
        <v>Overige gesubsidieerde projecten</v>
      </c>
      <c r="D31" s="77"/>
      <c r="E31" s="77"/>
      <c r="F31" s="77"/>
      <c r="G31" s="145" t="n">
        <v>0</v>
      </c>
      <c r="H31" s="142" t="n">
        <v>0</v>
      </c>
      <c r="I31" s="142" t="n">
        <v>0</v>
      </c>
      <c r="J31" s="142" t="n">
        <v>0</v>
      </c>
      <c r="K31" s="142" t="n">
        <v>0</v>
      </c>
      <c r="L31" s="142" t="n">
        <v>0</v>
      </c>
      <c r="M31" s="142" t="n">
        <v>0</v>
      </c>
      <c r="N31" s="142" t="n">
        <v>0</v>
      </c>
      <c r="O31" s="142" t="n">
        <v>0</v>
      </c>
      <c r="P31" s="142" t="n">
        <v>0</v>
      </c>
      <c r="Q31" s="142" t="n">
        <v>0</v>
      </c>
      <c r="R31" s="142" t="n">
        <v>0</v>
      </c>
      <c r="S31" s="142" t="n">
        <v>0</v>
      </c>
      <c r="T31" s="142" t="n">
        <v>0</v>
      </c>
      <c r="U31" s="142" t="n">
        <v>0</v>
      </c>
      <c r="V31" s="142" t="n">
        <v>0</v>
      </c>
      <c r="W31" s="142" t="n">
        <v>0</v>
      </c>
      <c r="X31" s="142" t="n">
        <v>0</v>
      </c>
      <c r="Y31" s="142" t="n">
        <v>0</v>
      </c>
      <c r="Z31" s="142" t="n">
        <v>0</v>
      </c>
      <c r="AA31" s="142" t="n">
        <v>0</v>
      </c>
      <c r="AB31" s="142" t="n">
        <v>0</v>
      </c>
      <c r="AC31" s="142" t="n">
        <v>0</v>
      </c>
      <c r="AD31" s="142" t="n">
        <v>0</v>
      </c>
      <c r="AE31" s="142" t="n">
        <v>0</v>
      </c>
      <c r="AF31" s="142" t="n">
        <v>0</v>
      </c>
      <c r="AG31" s="142" t="n">
        <v>0</v>
      </c>
      <c r="AH31" s="142" t="n">
        <v>0</v>
      </c>
      <c r="AI31" s="142" t="n">
        <v>0</v>
      </c>
      <c r="AJ31" s="142" t="n">
        <v>0</v>
      </c>
      <c r="AK31" s="142" t="n">
        <v>0</v>
      </c>
      <c r="AL31" s="134" t="n">
        <f aca="false">SUM(G31:AK31)</f>
        <v>0</v>
      </c>
    </row>
    <row r="32" customFormat="false" ht="15" hidden="false" customHeight="false" outlineLevel="0" collapsed="false">
      <c r="B32" s="45"/>
      <c r="C32" s="64"/>
      <c r="D32" s="64"/>
      <c r="E32" s="64"/>
      <c r="F32" s="64"/>
      <c r="G32" s="143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4"/>
      <c r="Y32" s="144"/>
      <c r="Z32" s="144"/>
      <c r="AA32" s="144"/>
      <c r="AB32" s="144"/>
      <c r="AC32" s="144"/>
      <c r="AD32" s="144"/>
      <c r="AE32" s="144"/>
      <c r="AF32" s="144"/>
      <c r="AG32" s="144"/>
      <c r="AH32" s="144"/>
      <c r="AI32" s="144"/>
      <c r="AJ32" s="144"/>
      <c r="AK32" s="144"/>
      <c r="AL32" s="134"/>
    </row>
    <row r="33" customFormat="false" ht="17.4" hidden="false" customHeight="false" outlineLevel="0" collapsed="false">
      <c r="B33" s="45"/>
      <c r="C33" s="77" t="str">
        <f aca="false">VLOOKUP(31,TA,TI,FALSE())</f>
        <v>Overige werkzaamheden</v>
      </c>
      <c r="D33" s="77"/>
      <c r="E33" s="77"/>
      <c r="F33" s="77"/>
      <c r="G33" s="145" t="n">
        <v>0</v>
      </c>
      <c r="H33" s="142" t="n">
        <v>0</v>
      </c>
      <c r="I33" s="142" t="n">
        <v>0</v>
      </c>
      <c r="J33" s="142" t="n">
        <v>0</v>
      </c>
      <c r="K33" s="142" t="n">
        <v>0</v>
      </c>
      <c r="L33" s="142" t="n">
        <v>0</v>
      </c>
      <c r="M33" s="142" t="n">
        <v>0</v>
      </c>
      <c r="N33" s="142" t="n">
        <v>0</v>
      </c>
      <c r="O33" s="142" t="n">
        <v>0</v>
      </c>
      <c r="P33" s="142" t="n">
        <v>0</v>
      </c>
      <c r="Q33" s="142" t="n">
        <v>0</v>
      </c>
      <c r="R33" s="142" t="n">
        <v>0</v>
      </c>
      <c r="S33" s="142" t="n">
        <v>0</v>
      </c>
      <c r="T33" s="142" t="n">
        <v>0</v>
      </c>
      <c r="U33" s="142" t="n">
        <v>0</v>
      </c>
      <c r="V33" s="142" t="n">
        <v>0</v>
      </c>
      <c r="W33" s="142" t="n">
        <v>0</v>
      </c>
      <c r="X33" s="142" t="n">
        <v>0</v>
      </c>
      <c r="Y33" s="142" t="n">
        <v>0</v>
      </c>
      <c r="Z33" s="142" t="n">
        <v>0</v>
      </c>
      <c r="AA33" s="142" t="n">
        <v>0</v>
      </c>
      <c r="AB33" s="142" t="n">
        <v>0</v>
      </c>
      <c r="AC33" s="142" t="n">
        <v>0</v>
      </c>
      <c r="AD33" s="142" t="n">
        <v>0</v>
      </c>
      <c r="AE33" s="142" t="n">
        <v>0</v>
      </c>
      <c r="AF33" s="142" t="n">
        <v>0</v>
      </c>
      <c r="AG33" s="142" t="n">
        <v>0</v>
      </c>
      <c r="AH33" s="142" t="n">
        <v>0</v>
      </c>
      <c r="AI33" s="142" t="n">
        <v>0</v>
      </c>
      <c r="AJ33" s="142" t="n">
        <v>0</v>
      </c>
      <c r="AK33" s="142" t="n">
        <v>0</v>
      </c>
      <c r="AL33" s="134" t="n">
        <f aca="false">SUM(G33:AK33)</f>
        <v>0</v>
      </c>
    </row>
    <row r="34" customFormat="false" ht="15" hidden="false" customHeight="false" outlineLevel="0" collapsed="false">
      <c r="B34" s="45"/>
      <c r="C34" s="64"/>
      <c r="D34" s="64"/>
      <c r="E34" s="64"/>
      <c r="F34" s="64"/>
      <c r="G34" s="138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39"/>
      <c r="W34" s="139"/>
      <c r="X34" s="139"/>
      <c r="Y34" s="139"/>
      <c r="Z34" s="139"/>
      <c r="AA34" s="139"/>
      <c r="AB34" s="139"/>
      <c r="AC34" s="139"/>
      <c r="AD34" s="139"/>
      <c r="AE34" s="139"/>
      <c r="AF34" s="139"/>
      <c r="AG34" s="139"/>
      <c r="AH34" s="139"/>
      <c r="AI34" s="139"/>
      <c r="AJ34" s="139"/>
      <c r="AK34" s="139"/>
      <c r="AL34" s="134"/>
    </row>
    <row r="35" customFormat="false" ht="17.4" hidden="false" customHeight="false" outlineLevel="0" collapsed="false">
      <c r="B35" s="59"/>
      <c r="C35" s="86" t="str">
        <f aca="false">VLOOKUP(8,TA,TI,FALSE())</f>
        <v>Totaal aantal uren</v>
      </c>
      <c r="D35" s="87"/>
      <c r="E35" s="87"/>
      <c r="F35" s="87"/>
      <c r="G35" s="146" t="n">
        <f aca="false">SUM(G27:G34)</f>
        <v>0</v>
      </c>
      <c r="H35" s="147" t="n">
        <f aca="false">SUM(H27:H34)</f>
        <v>0</v>
      </c>
      <c r="I35" s="147" t="n">
        <f aca="false">SUM(I27:I34)</f>
        <v>0</v>
      </c>
      <c r="J35" s="147" t="n">
        <f aca="false">SUM(J27:J34)</f>
        <v>0</v>
      </c>
      <c r="K35" s="147" t="n">
        <f aca="false">SUM(K27:K34)</f>
        <v>0</v>
      </c>
      <c r="L35" s="147" t="n">
        <f aca="false">SUM(L27:L34)</f>
        <v>0</v>
      </c>
      <c r="M35" s="147" t="n">
        <f aca="false">SUM(M27:M34)</f>
        <v>0</v>
      </c>
      <c r="N35" s="147" t="n">
        <f aca="false">SUM(N27:N34)</f>
        <v>0</v>
      </c>
      <c r="O35" s="147" t="n">
        <f aca="false">SUM(O27:O34)</f>
        <v>0</v>
      </c>
      <c r="P35" s="147" t="n">
        <f aca="false">SUM(P27:P34)</f>
        <v>0</v>
      </c>
      <c r="Q35" s="147" t="n">
        <f aca="false">SUM(Q27:Q34)</f>
        <v>0</v>
      </c>
      <c r="R35" s="147" t="n">
        <f aca="false">SUM(R27:R34)</f>
        <v>0</v>
      </c>
      <c r="S35" s="147" t="n">
        <f aca="false">SUM(S27:S34)</f>
        <v>0</v>
      </c>
      <c r="T35" s="147" t="n">
        <f aca="false">SUM(T27:T34)</f>
        <v>0</v>
      </c>
      <c r="U35" s="147" t="n">
        <f aca="false">SUM(U27:U34)</f>
        <v>0</v>
      </c>
      <c r="V35" s="147" t="n">
        <f aca="false">SUM(V27:V34)</f>
        <v>0</v>
      </c>
      <c r="W35" s="147" t="n">
        <f aca="false">SUM(W27:W34)</f>
        <v>0</v>
      </c>
      <c r="X35" s="147" t="n">
        <f aca="false">SUM(X27:X34)</f>
        <v>0</v>
      </c>
      <c r="Y35" s="147" t="n">
        <f aca="false">SUM(Y27:Y34)</f>
        <v>0</v>
      </c>
      <c r="Z35" s="147" t="n">
        <f aca="false">SUM(Z27:Z34)</f>
        <v>0</v>
      </c>
      <c r="AA35" s="147" t="n">
        <f aca="false">SUM(AA27:AA34)</f>
        <v>0</v>
      </c>
      <c r="AB35" s="147" t="n">
        <f aca="false">SUM(AB27:AB34)</f>
        <v>0</v>
      </c>
      <c r="AC35" s="147" t="n">
        <f aca="false">SUM(AC27:AC34)</f>
        <v>0</v>
      </c>
      <c r="AD35" s="147" t="n">
        <f aca="false">SUM(AD27:AD34)</f>
        <v>0</v>
      </c>
      <c r="AE35" s="147" t="n">
        <f aca="false">SUM(AE27:AE34)</f>
        <v>0</v>
      </c>
      <c r="AF35" s="147" t="n">
        <f aca="false">SUM(AF27:AF34)</f>
        <v>0</v>
      </c>
      <c r="AG35" s="147" t="n">
        <f aca="false">SUM(AG27:AG34)</f>
        <v>0</v>
      </c>
      <c r="AH35" s="147" t="n">
        <f aca="false">SUM(AH27:AH34)</f>
        <v>0</v>
      </c>
      <c r="AI35" s="147" t="n">
        <f aca="false">SUM(AI27:AI34)</f>
        <v>0</v>
      </c>
      <c r="AJ35" s="147" t="n">
        <f aca="false">SUM(AJ27:AJ34)</f>
        <v>0</v>
      </c>
      <c r="AK35" s="147" t="n">
        <f aca="false">SUM(AK27:AK34)</f>
        <v>0</v>
      </c>
      <c r="AL35" s="148" t="n">
        <f aca="false">SUM(G35:AK35)</f>
        <v>0</v>
      </c>
    </row>
    <row r="38" customFormat="false" ht="18" hidden="false" customHeight="true" outlineLevel="0" collapsed="false">
      <c r="B38" s="149" t="str">
        <f aca="false">VLOOKUP(27,TA,TI,FALSE())</f>
        <v>Wij verklaren de gegevens juist en volledig te hebben ingevuld. De verrichte projectarbeidsuren waren in het kader van een efficiënte en doelmatige projectuitvoering vereist.</v>
      </c>
      <c r="C38" s="149"/>
      <c r="D38" s="149"/>
      <c r="E38" s="149"/>
      <c r="F38" s="149"/>
      <c r="G38" s="149"/>
      <c r="H38" s="149"/>
      <c r="I38" s="149"/>
      <c r="J38" s="149"/>
      <c r="K38" s="149"/>
      <c r="L38" s="149"/>
      <c r="M38" s="149"/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  <c r="AD38" s="149"/>
      <c r="AE38" s="149"/>
      <c r="AF38" s="149"/>
      <c r="AG38" s="149"/>
      <c r="AH38" s="149"/>
      <c r="AI38" s="149"/>
      <c r="AJ38" s="149"/>
      <c r="AK38" s="149"/>
      <c r="AL38" s="149"/>
    </row>
    <row r="39" customFormat="false" ht="14.25" hidden="false" customHeight="true" outlineLevel="0" collapsed="false">
      <c r="B39" s="149"/>
      <c r="C39" s="149"/>
      <c r="D39" s="149"/>
      <c r="E39" s="149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49"/>
      <c r="AD39" s="149"/>
      <c r="AE39" s="149"/>
      <c r="AF39" s="149"/>
      <c r="AG39" s="149"/>
      <c r="AH39" s="149"/>
      <c r="AI39" s="149"/>
      <c r="AJ39" s="149"/>
      <c r="AK39" s="149"/>
      <c r="AL39" s="149"/>
    </row>
    <row r="47" customFormat="false" ht="13.8" hidden="false" customHeight="false" outlineLevel="0" collapsed="false">
      <c r="B47" s="60"/>
      <c r="C47" s="60"/>
      <c r="D47" s="60"/>
      <c r="E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</row>
    <row r="49" s="30" customFormat="true" ht="20.4" hidden="false" customHeight="true" outlineLevel="0" collapsed="false">
      <c r="B49" s="150" t="str">
        <f aca="false">VLOOKUP(24,TA,TI,FALSE())</f>
        <v>Plaats, datum</v>
      </c>
      <c r="C49" s="150"/>
      <c r="D49" s="150"/>
      <c r="E49" s="150"/>
      <c r="F49" s="63"/>
      <c r="G49" s="77"/>
      <c r="H49" s="77"/>
      <c r="I49" s="77"/>
      <c r="J49" s="77"/>
      <c r="K49" s="150" t="str">
        <f aca="false">VLOOKUP(25,TA,TI,FALSE())</f>
        <v>Handtekening medewerker</v>
      </c>
      <c r="L49" s="150"/>
      <c r="M49" s="150"/>
      <c r="N49" s="150"/>
      <c r="O49" s="150"/>
      <c r="P49" s="150"/>
      <c r="Q49" s="150"/>
      <c r="R49" s="150"/>
      <c r="S49" s="150"/>
      <c r="T49" s="150"/>
      <c r="U49" s="150"/>
      <c r="V49" s="150"/>
      <c r="W49" s="77"/>
      <c r="X49" s="77"/>
      <c r="Y49" s="77"/>
      <c r="Z49" s="77"/>
      <c r="AA49" s="150" t="str">
        <f aca="false">VLOOKUP(26,TA,TI,FALSE())</f>
        <v>Handtekening leidinggevende</v>
      </c>
      <c r="AB49" s="150"/>
      <c r="AC49" s="150"/>
      <c r="AD49" s="150"/>
      <c r="AE49" s="150"/>
      <c r="AF49" s="150"/>
      <c r="AG49" s="150"/>
      <c r="AH49" s="150"/>
      <c r="AI49" s="150"/>
      <c r="AJ49" s="150"/>
      <c r="AK49" s="150"/>
      <c r="AL49" s="150"/>
    </row>
    <row r="51" customFormat="false" ht="13.8" hidden="false" customHeight="false" outlineLevel="0" collapsed="false">
      <c r="B51" s="151" t="str">
        <f aca="false">+Overzicht!B47</f>
        <v>Elke verandering aan dit bestand maakt de urenstaten ongeldig en kan leiden tot afkeuring daarvan.</v>
      </c>
      <c r="C51" s="151"/>
      <c r="D51" s="151"/>
      <c r="E51" s="151"/>
      <c r="F51" s="151"/>
      <c r="G51" s="151"/>
      <c r="H51" s="151"/>
      <c r="I51" s="151"/>
      <c r="J51" s="151"/>
      <c r="K51" s="151"/>
      <c r="L51" s="151"/>
      <c r="M51" s="151"/>
      <c r="N51" s="151"/>
      <c r="O51" s="151"/>
      <c r="P51" s="151"/>
      <c r="Q51" s="151"/>
      <c r="R51" s="151"/>
      <c r="S51" s="151"/>
      <c r="T51" s="151"/>
      <c r="U51" s="151"/>
      <c r="V51" s="151"/>
      <c r="W51" s="151"/>
      <c r="X51" s="151"/>
      <c r="Y51" s="151"/>
      <c r="Z51" s="151"/>
      <c r="AA51" s="151"/>
      <c r="AB51" s="151"/>
      <c r="AC51" s="151"/>
      <c r="AD51" s="151"/>
      <c r="AE51" s="151"/>
      <c r="AF51" s="151"/>
      <c r="AG51" s="151"/>
      <c r="AH51" s="151"/>
      <c r="AI51" s="151"/>
      <c r="AJ51" s="151"/>
      <c r="AK51" s="151"/>
      <c r="AL51" s="151"/>
    </row>
  </sheetData>
  <sheetProtection algorithmName="SHA-512" hashValue="QVwUXyfcKIqLA1y99yiWz7Y+ULD3QgRhDU4Ru/1kF9YKCvP1XlwBI+6ZNp1RBABRHVEvyh72rCPzzrWY+3gu8w==" saltValue="umOqLJepNz2AN48HKhEA9A==" spinCount="100000" sheet="true" objects="true" scenarios="true" selectLockedCells="true"/>
  <mergeCells count="29">
    <mergeCell ref="G1:AL1"/>
    <mergeCell ref="G2:AL2"/>
    <mergeCell ref="V3:W3"/>
    <mergeCell ref="G4:H4"/>
    <mergeCell ref="L4:N4"/>
    <mergeCell ref="X4:Y4"/>
    <mergeCell ref="Z4:AA4"/>
    <mergeCell ref="G6:AA6"/>
    <mergeCell ref="G8:AA8"/>
    <mergeCell ref="B10:E10"/>
    <mergeCell ref="G10:AA10"/>
    <mergeCell ref="AG10:AH10"/>
    <mergeCell ref="B12:C12"/>
    <mergeCell ref="G12:AA12"/>
    <mergeCell ref="AD12:AJ13"/>
    <mergeCell ref="B13:C13"/>
    <mergeCell ref="G13:AA13"/>
    <mergeCell ref="B14:C14"/>
    <mergeCell ref="G14:AA14"/>
    <mergeCell ref="B15:C15"/>
    <mergeCell ref="G15:AA15"/>
    <mergeCell ref="B16:C16"/>
    <mergeCell ref="G16:AA16"/>
    <mergeCell ref="C21:E21"/>
    <mergeCell ref="B38:AL39"/>
    <mergeCell ref="B49:E49"/>
    <mergeCell ref="K49:V49"/>
    <mergeCell ref="AA49:AL49"/>
    <mergeCell ref="B51:AL51"/>
  </mergeCells>
  <conditionalFormatting sqref="G18:G35">
    <cfRule type="expression" priority="2" aboveAverage="0" equalAverage="0" bottom="0" percent="0" rank="0" text="" dxfId="0">
      <formula>+$G$20=1</formula>
    </cfRule>
  </conditionalFormatting>
  <conditionalFormatting sqref="H18:H35">
    <cfRule type="expression" priority="3" aboveAverage="0" equalAverage="0" bottom="0" percent="0" rank="0" text="" dxfId="1">
      <formula>+$H$20=1</formula>
    </cfRule>
  </conditionalFormatting>
  <conditionalFormatting sqref="I18:I35">
    <cfRule type="expression" priority="4" aboveAverage="0" equalAverage="0" bottom="0" percent="0" rank="0" text="" dxfId="2">
      <formula>+$I$20=1</formula>
    </cfRule>
  </conditionalFormatting>
  <conditionalFormatting sqref="J18:J35">
    <cfRule type="expression" priority="5" aboveAverage="0" equalAverage="0" bottom="0" percent="0" rank="0" text="" dxfId="3">
      <formula>+$J$20=1</formula>
    </cfRule>
  </conditionalFormatting>
  <conditionalFormatting sqref="K18:K35">
    <cfRule type="expression" priority="6" aboveAverage="0" equalAverage="0" bottom="0" percent="0" rank="0" text="" dxfId="4">
      <formula>+$K$20=1</formula>
    </cfRule>
  </conditionalFormatting>
  <conditionalFormatting sqref="L18:L35">
    <cfRule type="expression" priority="7" aboveAverage="0" equalAverage="0" bottom="0" percent="0" rank="0" text="" dxfId="5">
      <formula>+$L$20=1</formula>
    </cfRule>
  </conditionalFormatting>
  <conditionalFormatting sqref="M18:M35">
    <cfRule type="expression" priority="8" aboveAverage="0" equalAverage="0" bottom="0" percent="0" rank="0" text="" dxfId="6">
      <formula>+$M$20=1</formula>
    </cfRule>
  </conditionalFormatting>
  <conditionalFormatting sqref="N18:N35">
    <cfRule type="expression" priority="9" aboveAverage="0" equalAverage="0" bottom="0" percent="0" rank="0" text="" dxfId="7">
      <formula>+$N$20=1</formula>
    </cfRule>
  </conditionalFormatting>
  <conditionalFormatting sqref="O18:O35">
    <cfRule type="expression" priority="10" aboveAverage="0" equalAverage="0" bottom="0" percent="0" rank="0" text="" dxfId="8">
      <formula>+$O$20=1</formula>
    </cfRule>
  </conditionalFormatting>
  <conditionalFormatting sqref="P18:P35">
    <cfRule type="expression" priority="11" aboveAverage="0" equalAverage="0" bottom="0" percent="0" rank="0" text="" dxfId="9">
      <formula>+$P$20=1</formula>
    </cfRule>
  </conditionalFormatting>
  <conditionalFormatting sqref="Q18:Q35">
    <cfRule type="expression" priority="12" aboveAverage="0" equalAverage="0" bottom="0" percent="0" rank="0" text="" dxfId="10">
      <formula>+$Q$20=1</formula>
    </cfRule>
  </conditionalFormatting>
  <conditionalFormatting sqref="R18:R35">
    <cfRule type="expression" priority="13" aboveAverage="0" equalAverage="0" bottom="0" percent="0" rank="0" text="" dxfId="11">
      <formula>+$R$20=1</formula>
    </cfRule>
  </conditionalFormatting>
  <conditionalFormatting sqref="S18:S35">
    <cfRule type="expression" priority="14" aboveAverage="0" equalAverage="0" bottom="0" percent="0" rank="0" text="" dxfId="12">
      <formula>+$S$20=1</formula>
    </cfRule>
  </conditionalFormatting>
  <conditionalFormatting sqref="T18:T35">
    <cfRule type="expression" priority="15" aboveAverage="0" equalAverage="0" bottom="0" percent="0" rank="0" text="" dxfId="13">
      <formula>+$T$20=1</formula>
    </cfRule>
  </conditionalFormatting>
  <conditionalFormatting sqref="U18:U35">
    <cfRule type="expression" priority="16" aboveAverage="0" equalAverage="0" bottom="0" percent="0" rank="0" text="" dxfId="14">
      <formula>+$U$20=1</formula>
    </cfRule>
  </conditionalFormatting>
  <conditionalFormatting sqref="V18:V35">
    <cfRule type="expression" priority="17" aboveAverage="0" equalAverage="0" bottom="0" percent="0" rank="0" text="" dxfId="15">
      <formula>+$V$20=1</formula>
    </cfRule>
  </conditionalFormatting>
  <conditionalFormatting sqref="W18:W35">
    <cfRule type="expression" priority="18" aboveAverage="0" equalAverage="0" bottom="0" percent="0" rank="0" text="" dxfId="16">
      <formula>+$W$20=1</formula>
    </cfRule>
  </conditionalFormatting>
  <conditionalFormatting sqref="X18:X35">
    <cfRule type="expression" priority="19" aboveAverage="0" equalAverage="0" bottom="0" percent="0" rank="0" text="" dxfId="17">
      <formula>+$X$20=1</formula>
    </cfRule>
  </conditionalFormatting>
  <conditionalFormatting sqref="Y18:Y35">
    <cfRule type="expression" priority="20" aboveAverage="0" equalAverage="0" bottom="0" percent="0" rank="0" text="" dxfId="18">
      <formula>+$Y$20=1</formula>
    </cfRule>
  </conditionalFormatting>
  <conditionalFormatting sqref="Z18:Z35">
    <cfRule type="expression" priority="21" aboveAverage="0" equalAverage="0" bottom="0" percent="0" rank="0" text="" dxfId="19">
      <formula>+$Z$20=1</formula>
    </cfRule>
  </conditionalFormatting>
  <conditionalFormatting sqref="AA18:AA35">
    <cfRule type="expression" priority="22" aboveAverage="0" equalAverage="0" bottom="0" percent="0" rank="0" text="" dxfId="20">
      <formula>+$AA$20=1</formula>
    </cfRule>
  </conditionalFormatting>
  <conditionalFormatting sqref="AB18:AB35">
    <cfRule type="expression" priority="23" aboveAverage="0" equalAverage="0" bottom="0" percent="0" rank="0" text="" dxfId="21">
      <formula>+$AB$20=1</formula>
    </cfRule>
  </conditionalFormatting>
  <conditionalFormatting sqref="AC18:AC35">
    <cfRule type="expression" priority="24" aboveAverage="0" equalAverage="0" bottom="0" percent="0" rank="0" text="" dxfId="22">
      <formula>+$AC$20=1</formula>
    </cfRule>
  </conditionalFormatting>
  <conditionalFormatting sqref="AD18:AD35">
    <cfRule type="expression" priority="25" aboveAverage="0" equalAverage="0" bottom="0" percent="0" rank="0" text="" dxfId="23">
      <formula>+$AD$20=1</formula>
    </cfRule>
  </conditionalFormatting>
  <conditionalFormatting sqref="AE18:AE35">
    <cfRule type="expression" priority="26" aboveAverage="0" equalAverage="0" bottom="0" percent="0" rank="0" text="" dxfId="24">
      <formula>$AE$20=1</formula>
    </cfRule>
  </conditionalFormatting>
  <conditionalFormatting sqref="AF18:AF35">
    <cfRule type="expression" priority="27" aboveAverage="0" equalAverage="0" bottom="0" percent="0" rank="0" text="" dxfId="25">
      <formula>+$AF$20=1</formula>
    </cfRule>
  </conditionalFormatting>
  <conditionalFormatting sqref="AG18:AG35">
    <cfRule type="expression" priority="28" aboveAverage="0" equalAverage="0" bottom="0" percent="0" rank="0" text="" dxfId="26">
      <formula>+$AG$20=1</formula>
    </cfRule>
  </conditionalFormatting>
  <conditionalFormatting sqref="AH18:AH35">
    <cfRule type="expression" priority="29" aboveAverage="0" equalAverage="0" bottom="0" percent="0" rank="0" text="" dxfId="27">
      <formula>+$AH$20=1</formula>
    </cfRule>
  </conditionalFormatting>
  <conditionalFormatting sqref="AI18:AI35">
    <cfRule type="expression" priority="30" aboveAverage="0" equalAverage="0" bottom="0" percent="0" rank="0" text="" dxfId="28">
      <formula>+$AI$20=1</formula>
    </cfRule>
  </conditionalFormatting>
  <conditionalFormatting sqref="AJ18:AJ35">
    <cfRule type="expression" priority="31" aboveAverage="0" equalAverage="0" bottom="0" percent="0" rank="0" text="" dxfId="29">
      <formula>+$AJ$20=1</formula>
    </cfRule>
  </conditionalFormatting>
  <conditionalFormatting sqref="AK18:AK35">
    <cfRule type="expression" priority="32" aboveAverage="0" equalAverage="0" bottom="0" percent="0" rank="0" text="" dxfId="30">
      <formula>+$AK$20=1</formula>
    </cfRule>
  </conditionalFormatting>
  <printOptions headings="false" gridLines="false" gridLinesSet="true" horizontalCentered="true" verticalCentered="true"/>
  <pageMargins left="0.236111111111111" right="0.196527777777778" top="0.747916666666667" bottom="0.354166666666667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AK51"/>
  <sheetViews>
    <sheetView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70" workbookViewId="0">
      <selection pane="topLeft" activeCell="G22" activeCellId="0" sqref="G22"/>
    </sheetView>
  </sheetViews>
  <sheetFormatPr defaultColWidth="9.12109375" defaultRowHeight="13.8" zeroHeight="false" outlineLevelRow="0" outlineLevelCol="0"/>
  <cols>
    <col collapsed="false" customWidth="true" hidden="false" outlineLevel="0" max="1" min="1" style="2" width="4.44"/>
    <col collapsed="false" customWidth="true" hidden="false" outlineLevel="0" max="2" min="2" style="2" width="2.99"/>
    <col collapsed="false" customWidth="true" hidden="false" outlineLevel="0" max="3" min="3" style="2" width="8"/>
    <col collapsed="false" customWidth="true" hidden="false" outlineLevel="0" max="4" min="4" style="2" width="3.11"/>
    <col collapsed="false" customWidth="true" hidden="false" outlineLevel="0" max="5" min="5" style="2" width="41.67"/>
    <col collapsed="false" customWidth="true" hidden="false" outlineLevel="0" max="6" min="6" style="2" width="2.11"/>
    <col collapsed="false" customWidth="true" hidden="false" outlineLevel="0" max="35" min="7" style="2" width="7.44"/>
    <col collapsed="false" customWidth="true" hidden="false" outlineLevel="0" max="36" min="36" style="2" width="9.89"/>
    <col collapsed="false" customWidth="false" hidden="false" outlineLevel="0" max="1024" min="37" style="2" width="9.11"/>
  </cols>
  <sheetData>
    <row r="1" customFormat="false" ht="30" hidden="false" customHeight="true" outlineLevel="0" collapsed="false">
      <c r="G1" s="91" t="str">
        <f aca="false">VLOOKUP(22,TA,TI,FALSE())</f>
        <v>Maandoverzicht gewerkte uren</v>
      </c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</row>
    <row r="2" customFormat="false" ht="13.8" hidden="false" customHeight="false" outlineLevel="0" collapsed="false">
      <c r="G2" s="92" t="str">
        <f aca="false">VLOOKUP(23,TA,TI,FALSE())</f>
        <v>Voor een project binnen het Interreg VI A-programma Deutschland-Nederland</v>
      </c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</row>
    <row r="3" customFormat="false" ht="13.8" hidden="false" customHeight="false" outlineLevel="0" collapsed="false">
      <c r="V3" s="8"/>
      <c r="W3" s="8"/>
    </row>
    <row r="4" customFormat="false" ht="24.6" hidden="false" customHeight="false" outlineLevel="0" collapsed="false">
      <c r="B4" s="20" t="str">
        <f aca="false">VLOOKUP(1,TA,TI,FALSE())</f>
        <v>Jaar</v>
      </c>
      <c r="G4" s="152" t="n">
        <f aca="false">+Overzicht!G5</f>
        <v>2024</v>
      </c>
      <c r="H4" s="152"/>
      <c r="J4" s="153" t="str">
        <f aca="false">VLOOKUP(5,TA,TI,FALSE())</f>
        <v>Maand</v>
      </c>
      <c r="K4" s="153"/>
      <c r="L4" s="154" t="str">
        <f aca="false">VLOOKUP(10,TA,+Sheet2!L1+2,FALSE())</f>
        <v>Februari</v>
      </c>
      <c r="M4" s="154"/>
      <c r="N4" s="154"/>
      <c r="O4" s="154"/>
      <c r="X4" s="94" t="s">
        <v>5</v>
      </c>
      <c r="Y4" s="94"/>
      <c r="Z4" s="95" t="n">
        <f aca="false">+Overzicht!H24</f>
        <v>1</v>
      </c>
      <c r="AA4" s="95"/>
      <c r="AB4" s="155"/>
      <c r="AC4" s="155"/>
    </row>
    <row r="5" customFormat="false" ht="17.4" hidden="false" customHeight="false" outlineLevel="0" collapsed="false">
      <c r="B5" s="20"/>
    </row>
    <row r="6" customFormat="false" ht="21" hidden="false" customHeight="false" outlineLevel="0" collapsed="false">
      <c r="B6" s="96" t="str">
        <f aca="false">VLOOKUP(2,TA,TI,FALSE())</f>
        <v>Voor- en achternaam projectmedewerker</v>
      </c>
      <c r="D6" s="97"/>
      <c r="E6" s="97"/>
      <c r="F6" s="97"/>
      <c r="G6" s="98" t="n">
        <f aca="false">+Overzicht!G7</f>
        <v>0</v>
      </c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</row>
    <row r="7" customFormat="false" ht="17.4" hidden="false" customHeight="false" outlineLevel="0" collapsed="false">
      <c r="B7" s="99"/>
      <c r="D7" s="100"/>
      <c r="E7" s="100"/>
      <c r="F7" s="100"/>
    </row>
    <row r="8" customFormat="false" ht="21" hidden="false" customHeight="false" outlineLevel="0" collapsed="false">
      <c r="B8" s="20" t="str">
        <f aca="false">VLOOKUP(3,TA,TI,FALSE())</f>
        <v>Projectpartner waarvoor gewerkt is</v>
      </c>
      <c r="G8" s="98" t="n">
        <f aca="false">+Overzicht!G9</f>
        <v>0</v>
      </c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</row>
    <row r="9" customFormat="false" ht="17.4" hidden="false" customHeight="false" outlineLevel="0" collapsed="false">
      <c r="C9" s="20"/>
      <c r="AJ9" s="156"/>
    </row>
    <row r="10" customFormat="false" ht="20.25" hidden="false" customHeight="true" outlineLevel="0" collapsed="false">
      <c r="B10" s="113" t="str">
        <f aca="false">VLOOKUP(47,TA,TI,FALSE())</f>
        <v>Projectnummer en -naam (Interreg DE-NL)</v>
      </c>
      <c r="C10" s="113"/>
      <c r="D10" s="113"/>
      <c r="E10" s="113"/>
      <c r="G10" s="101" t="str">
        <f aca="false">VLOOKUP(48,TA,TI,FALSE())</f>
        <v>Goedgekeurde functiegroep (FG) &amp; projectfunctie - InterDB</v>
      </c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D10" s="37" t="s">
        <v>6</v>
      </c>
      <c r="AE10" s="108" t="n">
        <f aca="false">+Overzicht!S12</f>
        <v>0</v>
      </c>
    </row>
    <row r="11" customFormat="false" ht="20.4" hidden="false" customHeight="false" outlineLevel="0" collapsed="false">
      <c r="B11" s="113"/>
      <c r="C11" s="113"/>
      <c r="D11" s="113"/>
      <c r="E11" s="113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</row>
    <row r="12" customFormat="false" ht="20.25" hidden="false" customHeight="true" outlineLevel="0" collapsed="false">
      <c r="B12" s="109" t="n">
        <f aca="false">IF(+C22="","",+C22)</f>
        <v>32010</v>
      </c>
      <c r="C12" s="109"/>
      <c r="D12" s="32"/>
      <c r="E12" s="32" t="str">
        <f aca="false">IF(+E22="","",+E22)</f>
        <v>EKW</v>
      </c>
      <c r="G12" s="110" t="str">
        <f aca="false">IFERROR(CONCATENATE(IF(VLOOKUP(+B12,PRF,17,FALSE())="","",VLOOKUP(+B12,PRF,17,FALSE()))," - ",IF(VLOOKUP(+B12,PRF,5,FALSE())="","",VLOOKUP(+B12,PRF,5,FALSE()))),"")</f>
        <v>3 - Docent</v>
      </c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D12" s="112"/>
      <c r="AE12" s="112"/>
      <c r="AF12" s="112"/>
      <c r="AG12" s="112"/>
      <c r="AH12" s="112"/>
      <c r="AI12" s="112"/>
      <c r="AJ12" s="112"/>
    </row>
    <row r="13" customFormat="false" ht="20.25" hidden="false" customHeight="true" outlineLevel="0" collapsed="false">
      <c r="B13" s="109" t="str">
        <f aca="false">IF(+C23="","",+C23)</f>
        <v/>
      </c>
      <c r="C13" s="109"/>
      <c r="D13" s="32"/>
      <c r="E13" s="32" t="str">
        <f aca="false">IF(+E23="","",+E23)</f>
        <v/>
      </c>
      <c r="G13" s="110" t="str">
        <f aca="false">IFERROR(CONCATENATE(IF(VLOOKUP(+B13,PRF,17,FALSE())="","",VLOOKUP(+B13,PRF,17,FALSE()))," - ",IF(VLOOKUP(+B13,PRF,5,FALSE())="","",VLOOKUP(+B13,PRF,5,FALSE()))),"")</f>
        <v/>
      </c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D13" s="112"/>
      <c r="AE13" s="112"/>
      <c r="AF13" s="112"/>
      <c r="AG13" s="112"/>
      <c r="AH13" s="112"/>
      <c r="AI13" s="112"/>
      <c r="AJ13" s="112"/>
    </row>
    <row r="14" customFormat="false" ht="20.25" hidden="false" customHeight="true" outlineLevel="0" collapsed="false">
      <c r="B14" s="109" t="str">
        <f aca="false">IF(+C24="","",+C24)</f>
        <v/>
      </c>
      <c r="C14" s="109"/>
      <c r="D14" s="32"/>
      <c r="E14" s="32" t="str">
        <f aca="false">IF(+E24="","",+E24)</f>
        <v/>
      </c>
      <c r="G14" s="110" t="str">
        <f aca="false">IFERROR(CONCATENATE(IF(VLOOKUP(+B14,PRF,17,FALSE())="","",VLOOKUP(+B14,PRF,17,FALSE()))," - ",IF(VLOOKUP(+B14,PRF,5,FALSE())="","",VLOOKUP(+B14,PRF,5,FALSE()))),"")</f>
        <v/>
      </c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</row>
    <row r="15" customFormat="false" ht="21" hidden="false" customHeight="false" outlineLevel="0" collapsed="false">
      <c r="B15" s="109" t="str">
        <f aca="false">IF(+C25="","",+C25)</f>
        <v/>
      </c>
      <c r="C15" s="109"/>
      <c r="D15" s="32"/>
      <c r="E15" s="32" t="str">
        <f aca="false">IF(+E25="","",+E25)</f>
        <v/>
      </c>
      <c r="G15" s="110" t="str">
        <f aca="false">IFERROR(CONCATENATE(IF(VLOOKUP(+B15,PRF,17,FALSE())="","",VLOOKUP(+B15,PRF,17,FALSE()))," - ",IF(VLOOKUP(+B15,PRF,5,FALSE())="","",VLOOKUP(+B15,PRF,5,FALSE()))),"")</f>
        <v/>
      </c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</row>
    <row r="16" customFormat="false" ht="21" hidden="false" customHeight="false" outlineLevel="0" collapsed="false">
      <c r="B16" s="109" t="str">
        <f aca="false">IF(+C26="","",+C26)</f>
        <v/>
      </c>
      <c r="C16" s="109"/>
      <c r="D16" s="32"/>
      <c r="E16" s="32" t="str">
        <f aca="false">IF(+E26="","",+E26)</f>
        <v/>
      </c>
      <c r="G16" s="110" t="str">
        <f aca="false">IFERROR(CONCATENATE(IF(VLOOKUP(+B16,PRF,17,FALSE())="","",VLOOKUP(+B16,PRF,17,FALSE()))," - ",IF(VLOOKUP(+B16,PRF,5,FALSE())="","",VLOOKUP(+B16,PRF,5,FALSE()))),"")</f>
        <v/>
      </c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</row>
    <row r="17" s="37" customFormat="true" ht="13.8" hidden="false" customHeight="false" outlineLevel="0" collapsed="false">
      <c r="G17" s="38" t="n">
        <f aca="false">+Jan!AK17+1</f>
        <v>45323</v>
      </c>
      <c r="H17" s="38" t="n">
        <f aca="false">+G17+1</f>
        <v>45324</v>
      </c>
      <c r="I17" s="38" t="n">
        <f aca="false">+H17+1</f>
        <v>45325</v>
      </c>
      <c r="J17" s="38" t="n">
        <f aca="false">+I17+1</f>
        <v>45326</v>
      </c>
      <c r="K17" s="38" t="n">
        <f aca="false">+J17+1</f>
        <v>45327</v>
      </c>
      <c r="L17" s="38" t="n">
        <f aca="false">+K17+1</f>
        <v>45328</v>
      </c>
      <c r="M17" s="38" t="n">
        <f aca="false">+L17+1</f>
        <v>45329</v>
      </c>
      <c r="N17" s="38" t="n">
        <f aca="false">+M17+1</f>
        <v>45330</v>
      </c>
      <c r="O17" s="38" t="n">
        <f aca="false">+N17+1</f>
        <v>45331</v>
      </c>
      <c r="P17" s="38" t="n">
        <f aca="false">+O17+1</f>
        <v>45332</v>
      </c>
      <c r="Q17" s="38" t="n">
        <f aca="false">+P17+1</f>
        <v>45333</v>
      </c>
      <c r="R17" s="38" t="n">
        <f aca="false">+Q17+1</f>
        <v>45334</v>
      </c>
      <c r="S17" s="38" t="n">
        <f aca="false">+R17+1</f>
        <v>45335</v>
      </c>
      <c r="T17" s="38" t="n">
        <f aca="false">+S17+1</f>
        <v>45336</v>
      </c>
      <c r="U17" s="38" t="n">
        <f aca="false">+T17+1</f>
        <v>45337</v>
      </c>
      <c r="V17" s="38" t="n">
        <f aca="false">+U17+1</f>
        <v>45338</v>
      </c>
      <c r="W17" s="38" t="n">
        <f aca="false">+V17+1</f>
        <v>45339</v>
      </c>
      <c r="X17" s="38" t="n">
        <f aca="false">+W17+1</f>
        <v>45340</v>
      </c>
      <c r="Y17" s="38" t="n">
        <f aca="false">+X17+1</f>
        <v>45341</v>
      </c>
      <c r="Z17" s="38" t="n">
        <f aca="false">+Y17+1</f>
        <v>45342</v>
      </c>
      <c r="AA17" s="38" t="n">
        <f aca="false">+Z17+1</f>
        <v>45343</v>
      </c>
      <c r="AB17" s="38" t="n">
        <f aca="false">+AA17+1</f>
        <v>45344</v>
      </c>
      <c r="AC17" s="38" t="n">
        <f aca="false">+AB17+1</f>
        <v>45345</v>
      </c>
      <c r="AD17" s="38" t="n">
        <f aca="false">+AC17+1</f>
        <v>45346</v>
      </c>
      <c r="AE17" s="38" t="n">
        <f aca="false">+AD17+1</f>
        <v>45347</v>
      </c>
      <c r="AF17" s="38" t="n">
        <f aca="false">+AE17+1</f>
        <v>45348</v>
      </c>
      <c r="AG17" s="38" t="n">
        <f aca="false">+AF17+1</f>
        <v>45349</v>
      </c>
      <c r="AH17" s="38" t="n">
        <f aca="false">+AG17+1</f>
        <v>45350</v>
      </c>
      <c r="AI17" s="38" t="n">
        <f aca="false">IF(VLOOKUP(+G4,Jaar,3,FALSE())=29,+AH17+1,"")</f>
        <v>45351</v>
      </c>
    </row>
    <row r="18" customFormat="false" ht="15.6" hidden="false" customHeight="false" outlineLevel="0" collapsed="false">
      <c r="B18" s="40"/>
      <c r="C18" s="114"/>
      <c r="D18" s="115"/>
      <c r="E18" s="116" t="str">
        <f aca="false">CONCATENATE(VLOOKUP(37,TA,TI,FALSE()),": ")</f>
        <v>Dag: </v>
      </c>
      <c r="F18" s="116"/>
      <c r="G18" s="117" t="n">
        <v>1</v>
      </c>
      <c r="H18" s="118" t="n">
        <f aca="false">+G18+1</f>
        <v>2</v>
      </c>
      <c r="I18" s="118" t="n">
        <f aca="false">+H18+1</f>
        <v>3</v>
      </c>
      <c r="J18" s="118" t="n">
        <f aca="false">+I18+1</f>
        <v>4</v>
      </c>
      <c r="K18" s="118" t="n">
        <f aca="false">+J18+1</f>
        <v>5</v>
      </c>
      <c r="L18" s="118" t="n">
        <f aca="false">+K18+1</f>
        <v>6</v>
      </c>
      <c r="M18" s="118" t="n">
        <f aca="false">+L18+1</f>
        <v>7</v>
      </c>
      <c r="N18" s="118" t="n">
        <f aca="false">+M18+1</f>
        <v>8</v>
      </c>
      <c r="O18" s="118" t="n">
        <f aca="false">+N18+1</f>
        <v>9</v>
      </c>
      <c r="P18" s="118" t="n">
        <f aca="false">+O18+1</f>
        <v>10</v>
      </c>
      <c r="Q18" s="118" t="n">
        <f aca="false">+P18+1</f>
        <v>11</v>
      </c>
      <c r="R18" s="118" t="n">
        <f aca="false">+Q18+1</f>
        <v>12</v>
      </c>
      <c r="S18" s="118" t="n">
        <f aca="false">+R18+1</f>
        <v>13</v>
      </c>
      <c r="T18" s="118" t="n">
        <f aca="false">+S18+1</f>
        <v>14</v>
      </c>
      <c r="U18" s="118" t="n">
        <f aca="false">+T18+1</f>
        <v>15</v>
      </c>
      <c r="V18" s="118" t="n">
        <f aca="false">+U18+1</f>
        <v>16</v>
      </c>
      <c r="W18" s="118" t="n">
        <f aca="false">+V18+1</f>
        <v>17</v>
      </c>
      <c r="X18" s="118" t="n">
        <f aca="false">+W18+1</f>
        <v>18</v>
      </c>
      <c r="Y18" s="118" t="n">
        <f aca="false">+X18+1</f>
        <v>19</v>
      </c>
      <c r="Z18" s="118" t="n">
        <f aca="false">+Y18+1</f>
        <v>20</v>
      </c>
      <c r="AA18" s="118" t="n">
        <f aca="false">+Z18+1</f>
        <v>21</v>
      </c>
      <c r="AB18" s="118" t="n">
        <f aca="false">+AA18+1</f>
        <v>22</v>
      </c>
      <c r="AC18" s="118" t="n">
        <f aca="false">+AB18+1</f>
        <v>23</v>
      </c>
      <c r="AD18" s="118" t="n">
        <f aca="false">+AC18+1</f>
        <v>24</v>
      </c>
      <c r="AE18" s="118" t="n">
        <f aca="false">+AD18+1</f>
        <v>25</v>
      </c>
      <c r="AF18" s="118" t="n">
        <f aca="false">+AE18+1</f>
        <v>26</v>
      </c>
      <c r="AG18" s="118" t="n">
        <f aca="false">+AF18+1</f>
        <v>27</v>
      </c>
      <c r="AH18" s="118" t="n">
        <f aca="false">+AG18+1</f>
        <v>28</v>
      </c>
      <c r="AI18" s="118" t="n">
        <f aca="false">IF(+AI17="","",+AH18+1)</f>
        <v>29</v>
      </c>
      <c r="AJ18" s="119" t="str">
        <f aca="false">VLOOKUP(7,TA,TI,FALSE())</f>
        <v>Totaal</v>
      </c>
    </row>
    <row r="19" customFormat="false" ht="15.6" hidden="false" customHeight="false" outlineLevel="0" collapsed="false">
      <c r="B19" s="45"/>
      <c r="C19" s="120" t="str">
        <f aca="false">VLOOKUP(6,TA,TI,FALSE())</f>
        <v>Werkzaamheden:</v>
      </c>
      <c r="D19" s="121"/>
      <c r="E19" s="121"/>
      <c r="F19" s="121"/>
      <c r="G19" s="122" t="str">
        <f aca="false">IF(TI=2,IF(WEEKDAY(G17)=1,"Zo",IF(WEEKDAY(G17)=2,"Ma",IF(WEEKDAY(G17)=3,"Di",IF(WEEKDAY(G17)=4,"Wo",IF(WEEKDAY(G17)=5,"Do",IF(WEEKDAY(G17)=6,"Vr",IF(WEEKDAY(G17)=7,"Za"))))))),IF(WEEKDAY(G17)=1,"So",IF(WEEKDAY(G17)=2,"Mo",IF(WEEKDAY(G17)=3,"Di",IF(WEEKDAY(G17)=4,"Mi",IF(WEEKDAY(G17)=5,"Do",IF(WEEKDAY(G17)=6,"Fr",IF(WEEKDAY(G17)=7,"Sa"))))))))</f>
        <v>Do</v>
      </c>
      <c r="H19" s="123" t="str">
        <f aca="false">IF(TI=2,IF(WEEKDAY(H17)=1,"Zo",IF(WEEKDAY(H17)=2,"Ma",IF(WEEKDAY(H17)=3,"Di",IF(WEEKDAY(H17)=4,"Wo",IF(WEEKDAY(H17)=5,"Do",IF(WEEKDAY(H17)=6,"Vr",IF(WEEKDAY(H17)=7,"Za"))))))),IF(WEEKDAY(H17)=1,"So",IF(WEEKDAY(H17)=2,"Mo",IF(WEEKDAY(H17)=3,"Di",IF(WEEKDAY(H17)=4,"Mi",IF(WEEKDAY(H17)=5,"Do",IF(WEEKDAY(H17)=6,"Fr",IF(WEEKDAY(H17)=7,"Sa"))))))))</f>
        <v>Vr</v>
      </c>
      <c r="I19" s="123" t="str">
        <f aca="false">IF(TI=2,IF(WEEKDAY(I17)=1,"Zo",IF(WEEKDAY(I17)=2,"Ma",IF(WEEKDAY(I17)=3,"Di",IF(WEEKDAY(I17)=4,"Wo",IF(WEEKDAY(I17)=5,"Do",IF(WEEKDAY(I17)=6,"Vr",IF(WEEKDAY(I17)=7,"Za"))))))),IF(WEEKDAY(I17)=1,"So",IF(WEEKDAY(I17)=2,"Mo",IF(WEEKDAY(I17)=3,"Di",IF(WEEKDAY(I17)=4,"Mi",IF(WEEKDAY(I17)=5,"Do",IF(WEEKDAY(I17)=6,"Fr",IF(WEEKDAY(I17)=7,"Sa"))))))))</f>
        <v>Za</v>
      </c>
      <c r="J19" s="123" t="str">
        <f aca="false">IF(TI=2,IF(WEEKDAY(J17)=1,"Zo",IF(WEEKDAY(J17)=2,"Ma",IF(WEEKDAY(J17)=3,"Di",IF(WEEKDAY(J17)=4,"Wo",IF(WEEKDAY(J17)=5,"Do",IF(WEEKDAY(J17)=6,"Vr",IF(WEEKDAY(J17)=7,"Za"))))))),IF(WEEKDAY(J17)=1,"So",IF(WEEKDAY(J17)=2,"Mo",IF(WEEKDAY(J17)=3,"Di",IF(WEEKDAY(J17)=4,"Mi",IF(WEEKDAY(J17)=5,"Do",IF(WEEKDAY(J17)=6,"Fr",IF(WEEKDAY(J17)=7,"Sa"))))))))</f>
        <v>Zo</v>
      </c>
      <c r="K19" s="123" t="str">
        <f aca="false">IF(TI=2,IF(WEEKDAY(K17)=1,"Zo",IF(WEEKDAY(K17)=2,"Ma",IF(WEEKDAY(K17)=3,"Di",IF(WEEKDAY(K17)=4,"Wo",IF(WEEKDAY(K17)=5,"Do",IF(WEEKDAY(K17)=6,"Vr",IF(WEEKDAY(K17)=7,"Za"))))))),IF(WEEKDAY(K17)=1,"So",IF(WEEKDAY(K17)=2,"Mo",IF(WEEKDAY(K17)=3,"Di",IF(WEEKDAY(K17)=4,"Mi",IF(WEEKDAY(K17)=5,"Do",IF(WEEKDAY(K17)=6,"Fr",IF(WEEKDAY(K17)=7,"Sa"))))))))</f>
        <v>Ma</v>
      </c>
      <c r="L19" s="123" t="str">
        <f aca="false">IF(TI=2,IF(WEEKDAY(L17)=1,"Zo",IF(WEEKDAY(L17)=2,"Ma",IF(WEEKDAY(L17)=3,"Di",IF(WEEKDAY(L17)=4,"Wo",IF(WEEKDAY(L17)=5,"Do",IF(WEEKDAY(L17)=6,"Vr",IF(WEEKDAY(L17)=7,"Za"))))))),IF(WEEKDAY(L17)=1,"So",IF(WEEKDAY(L17)=2,"Mo",IF(WEEKDAY(L17)=3,"Di",IF(WEEKDAY(L17)=4,"Mi",IF(WEEKDAY(L17)=5,"Do",IF(WEEKDAY(L17)=6,"Fr",IF(WEEKDAY(L17)=7,"Sa"))))))))</f>
        <v>Di</v>
      </c>
      <c r="M19" s="123" t="str">
        <f aca="false">IF(TI=2,IF(WEEKDAY(M17)=1,"Zo",IF(WEEKDAY(M17)=2,"Ma",IF(WEEKDAY(M17)=3,"Di",IF(WEEKDAY(M17)=4,"Wo",IF(WEEKDAY(M17)=5,"Do",IF(WEEKDAY(M17)=6,"Vr",IF(WEEKDAY(M17)=7,"Za"))))))),IF(WEEKDAY(M17)=1,"So",IF(WEEKDAY(M17)=2,"Mo",IF(WEEKDAY(M17)=3,"Di",IF(WEEKDAY(M17)=4,"Mi",IF(WEEKDAY(M17)=5,"Do",IF(WEEKDAY(M17)=6,"Fr",IF(WEEKDAY(M17)=7,"Sa"))))))))</f>
        <v>Wo</v>
      </c>
      <c r="N19" s="123" t="str">
        <f aca="false">IF(TI=2,IF(WEEKDAY(N17)=1,"Zo",IF(WEEKDAY(N17)=2,"Ma",IF(WEEKDAY(N17)=3,"Di",IF(WEEKDAY(N17)=4,"Wo",IF(WEEKDAY(N17)=5,"Do",IF(WEEKDAY(N17)=6,"Vr",IF(WEEKDAY(N17)=7,"Za"))))))),IF(WEEKDAY(N17)=1,"So",IF(WEEKDAY(N17)=2,"Mo",IF(WEEKDAY(N17)=3,"Di",IF(WEEKDAY(N17)=4,"Mi",IF(WEEKDAY(N17)=5,"Do",IF(WEEKDAY(N17)=6,"Fr",IF(WEEKDAY(N17)=7,"Sa"))))))))</f>
        <v>Do</v>
      </c>
      <c r="O19" s="123" t="str">
        <f aca="false">IF(TI=2,IF(WEEKDAY(O17)=1,"Zo",IF(WEEKDAY(O17)=2,"Ma",IF(WEEKDAY(O17)=3,"Di",IF(WEEKDAY(O17)=4,"Wo",IF(WEEKDAY(O17)=5,"Do",IF(WEEKDAY(O17)=6,"Vr",IF(WEEKDAY(O17)=7,"Za"))))))),IF(WEEKDAY(O17)=1,"So",IF(WEEKDAY(O17)=2,"Mo",IF(WEEKDAY(O17)=3,"Di",IF(WEEKDAY(O17)=4,"Mi",IF(WEEKDAY(O17)=5,"Do",IF(WEEKDAY(O17)=6,"Fr",IF(WEEKDAY(O17)=7,"Sa"))))))))</f>
        <v>Vr</v>
      </c>
      <c r="P19" s="123" t="str">
        <f aca="false">IF(TI=2,IF(WEEKDAY(P17)=1,"Zo",IF(WEEKDAY(P17)=2,"Ma",IF(WEEKDAY(P17)=3,"Di",IF(WEEKDAY(P17)=4,"Wo",IF(WEEKDAY(P17)=5,"Do",IF(WEEKDAY(P17)=6,"Vr",IF(WEEKDAY(P17)=7,"Za"))))))),IF(WEEKDAY(P17)=1,"So",IF(WEEKDAY(P17)=2,"Mo",IF(WEEKDAY(P17)=3,"Di",IF(WEEKDAY(P17)=4,"Mi",IF(WEEKDAY(P17)=5,"Do",IF(WEEKDAY(P17)=6,"Fr",IF(WEEKDAY(P17)=7,"Sa"))))))))</f>
        <v>Za</v>
      </c>
      <c r="Q19" s="123" t="str">
        <f aca="false">IF(TI=2,IF(WEEKDAY(Q17)=1,"Zo",IF(WEEKDAY(Q17)=2,"Ma",IF(WEEKDAY(Q17)=3,"Di",IF(WEEKDAY(Q17)=4,"Wo",IF(WEEKDAY(Q17)=5,"Do",IF(WEEKDAY(Q17)=6,"Vr",IF(WEEKDAY(Q17)=7,"Za"))))))),IF(WEEKDAY(Q17)=1,"So",IF(WEEKDAY(Q17)=2,"Mo",IF(WEEKDAY(Q17)=3,"Di",IF(WEEKDAY(Q17)=4,"Mi",IF(WEEKDAY(Q17)=5,"Do",IF(WEEKDAY(Q17)=6,"Fr",IF(WEEKDAY(Q17)=7,"Sa"))))))))</f>
        <v>Zo</v>
      </c>
      <c r="R19" s="123" t="str">
        <f aca="false">IF(TI=2,IF(WEEKDAY(R17)=1,"Zo",IF(WEEKDAY(R17)=2,"Ma",IF(WEEKDAY(R17)=3,"Di",IF(WEEKDAY(R17)=4,"Wo",IF(WEEKDAY(R17)=5,"Do",IF(WEEKDAY(R17)=6,"Vr",IF(WEEKDAY(R17)=7,"Za"))))))),IF(WEEKDAY(R17)=1,"So",IF(WEEKDAY(R17)=2,"Mo",IF(WEEKDAY(R17)=3,"Di",IF(WEEKDAY(R17)=4,"Mi",IF(WEEKDAY(R17)=5,"Do",IF(WEEKDAY(R17)=6,"Fr",IF(WEEKDAY(R17)=7,"Sa"))))))))</f>
        <v>Ma</v>
      </c>
      <c r="S19" s="123" t="str">
        <f aca="false">IF(TI=2,IF(WEEKDAY(S17)=1,"Zo",IF(WEEKDAY(S17)=2,"Ma",IF(WEEKDAY(S17)=3,"Di",IF(WEEKDAY(S17)=4,"Wo",IF(WEEKDAY(S17)=5,"Do",IF(WEEKDAY(S17)=6,"Vr",IF(WEEKDAY(S17)=7,"Za"))))))),IF(WEEKDAY(S17)=1,"So",IF(WEEKDAY(S17)=2,"Mo",IF(WEEKDAY(S17)=3,"Di",IF(WEEKDAY(S17)=4,"Mi",IF(WEEKDAY(S17)=5,"Do",IF(WEEKDAY(S17)=6,"Fr",IF(WEEKDAY(S17)=7,"Sa"))))))))</f>
        <v>Di</v>
      </c>
      <c r="T19" s="123" t="str">
        <f aca="false">IF(TI=2,IF(WEEKDAY(T17)=1,"Zo",IF(WEEKDAY(T17)=2,"Ma",IF(WEEKDAY(T17)=3,"Di",IF(WEEKDAY(T17)=4,"Wo",IF(WEEKDAY(T17)=5,"Do",IF(WEEKDAY(T17)=6,"Vr",IF(WEEKDAY(T17)=7,"Za"))))))),IF(WEEKDAY(T17)=1,"So",IF(WEEKDAY(T17)=2,"Mo",IF(WEEKDAY(T17)=3,"Di",IF(WEEKDAY(T17)=4,"Mi",IF(WEEKDAY(T17)=5,"Do",IF(WEEKDAY(T17)=6,"Fr",IF(WEEKDAY(T17)=7,"Sa"))))))))</f>
        <v>Wo</v>
      </c>
      <c r="U19" s="123" t="str">
        <f aca="false">IF(TI=2,IF(WEEKDAY(U17)=1,"Zo",IF(WEEKDAY(U17)=2,"Ma",IF(WEEKDAY(U17)=3,"Di",IF(WEEKDAY(U17)=4,"Wo",IF(WEEKDAY(U17)=5,"Do",IF(WEEKDAY(U17)=6,"Vr",IF(WEEKDAY(U17)=7,"Za"))))))),IF(WEEKDAY(U17)=1,"So",IF(WEEKDAY(U17)=2,"Mo",IF(WEEKDAY(U17)=3,"Di",IF(WEEKDAY(U17)=4,"Mi",IF(WEEKDAY(U17)=5,"Do",IF(WEEKDAY(U17)=6,"Fr",IF(WEEKDAY(U17)=7,"Sa"))))))))</f>
        <v>Do</v>
      </c>
      <c r="V19" s="123" t="str">
        <f aca="false">IF(TI=2,IF(WEEKDAY(V17)=1,"Zo",IF(WEEKDAY(V17)=2,"Ma",IF(WEEKDAY(V17)=3,"Di",IF(WEEKDAY(V17)=4,"Wo",IF(WEEKDAY(V17)=5,"Do",IF(WEEKDAY(V17)=6,"Vr",IF(WEEKDAY(V17)=7,"Za"))))))),IF(WEEKDAY(V17)=1,"So",IF(WEEKDAY(V17)=2,"Mo",IF(WEEKDAY(V17)=3,"Di",IF(WEEKDAY(V17)=4,"Mi",IF(WEEKDAY(V17)=5,"Do",IF(WEEKDAY(V17)=6,"Fr",IF(WEEKDAY(V17)=7,"Sa"))))))))</f>
        <v>Vr</v>
      </c>
      <c r="W19" s="123" t="str">
        <f aca="false">IF(TI=2,IF(WEEKDAY(W17)=1,"Zo",IF(WEEKDAY(W17)=2,"Ma",IF(WEEKDAY(W17)=3,"Di",IF(WEEKDAY(W17)=4,"Wo",IF(WEEKDAY(W17)=5,"Do",IF(WEEKDAY(W17)=6,"Vr",IF(WEEKDAY(W17)=7,"Za"))))))),IF(WEEKDAY(W17)=1,"So",IF(WEEKDAY(W17)=2,"Mo",IF(WEEKDAY(W17)=3,"Di",IF(WEEKDAY(W17)=4,"Mi",IF(WEEKDAY(W17)=5,"Do",IF(WEEKDAY(W17)=6,"Fr",IF(WEEKDAY(W17)=7,"Sa"))))))))</f>
        <v>Za</v>
      </c>
      <c r="X19" s="123" t="str">
        <f aca="false">IF(TI=2,IF(WEEKDAY(X17)=1,"Zo",IF(WEEKDAY(X17)=2,"Ma",IF(WEEKDAY(X17)=3,"Di",IF(WEEKDAY(X17)=4,"Wo",IF(WEEKDAY(X17)=5,"Do",IF(WEEKDAY(X17)=6,"Vr",IF(WEEKDAY(X17)=7,"Za"))))))),IF(WEEKDAY(X17)=1,"So",IF(WEEKDAY(X17)=2,"Mo",IF(WEEKDAY(X17)=3,"Di",IF(WEEKDAY(X17)=4,"Mi",IF(WEEKDAY(X17)=5,"Do",IF(WEEKDAY(X17)=6,"Fr",IF(WEEKDAY(X17)=7,"Sa"))))))))</f>
        <v>Zo</v>
      </c>
      <c r="Y19" s="123" t="str">
        <f aca="false">IF(TI=2,IF(WEEKDAY(Y17)=1,"Zo",IF(WEEKDAY(Y17)=2,"Ma",IF(WEEKDAY(Y17)=3,"Di",IF(WEEKDAY(Y17)=4,"Wo",IF(WEEKDAY(Y17)=5,"Do",IF(WEEKDAY(Y17)=6,"Vr",IF(WEEKDAY(Y17)=7,"Za"))))))),IF(WEEKDAY(Y17)=1,"So",IF(WEEKDAY(Y17)=2,"Mo",IF(WEEKDAY(Y17)=3,"Di",IF(WEEKDAY(Y17)=4,"Mi",IF(WEEKDAY(Y17)=5,"Do",IF(WEEKDAY(Y17)=6,"Fr",IF(WEEKDAY(Y17)=7,"Sa"))))))))</f>
        <v>Ma</v>
      </c>
      <c r="Z19" s="123" t="str">
        <f aca="false">IF(TI=2,IF(WEEKDAY(Z17)=1,"Zo",IF(WEEKDAY(Z17)=2,"Ma",IF(WEEKDAY(Z17)=3,"Di",IF(WEEKDAY(Z17)=4,"Wo",IF(WEEKDAY(Z17)=5,"Do",IF(WEEKDAY(Z17)=6,"Vr",IF(WEEKDAY(Z17)=7,"Za"))))))),IF(WEEKDAY(Z17)=1,"So",IF(WEEKDAY(Z17)=2,"Mo",IF(WEEKDAY(Z17)=3,"Di",IF(WEEKDAY(Z17)=4,"Mi",IF(WEEKDAY(Z17)=5,"Do",IF(WEEKDAY(Z17)=6,"Fr",IF(WEEKDAY(Z17)=7,"Sa"))))))))</f>
        <v>Di</v>
      </c>
      <c r="AA19" s="123" t="str">
        <f aca="false">IF(TI=2,IF(WEEKDAY(AA17)=1,"Zo",IF(WEEKDAY(AA17)=2,"Ma",IF(WEEKDAY(AA17)=3,"Di",IF(WEEKDAY(AA17)=4,"Wo",IF(WEEKDAY(AA17)=5,"Do",IF(WEEKDAY(AA17)=6,"Vr",IF(WEEKDAY(AA17)=7,"Za"))))))),IF(WEEKDAY(AA17)=1,"So",IF(WEEKDAY(AA17)=2,"Mo",IF(WEEKDAY(AA17)=3,"Di",IF(WEEKDAY(AA17)=4,"Mi",IF(WEEKDAY(AA17)=5,"Do",IF(WEEKDAY(AA17)=6,"Fr",IF(WEEKDAY(AA17)=7,"Sa"))))))))</f>
        <v>Wo</v>
      </c>
      <c r="AB19" s="123" t="str">
        <f aca="false">IF(TI=2,IF(WEEKDAY(AB17)=1,"Zo",IF(WEEKDAY(AB17)=2,"Ma",IF(WEEKDAY(AB17)=3,"Di",IF(WEEKDAY(AB17)=4,"Wo",IF(WEEKDAY(AB17)=5,"Do",IF(WEEKDAY(AB17)=6,"Vr",IF(WEEKDAY(AB17)=7,"Za"))))))),IF(WEEKDAY(AB17)=1,"So",IF(WEEKDAY(AB17)=2,"Mo",IF(WEEKDAY(AB17)=3,"Di",IF(WEEKDAY(AB17)=4,"Mi",IF(WEEKDAY(AB17)=5,"Do",IF(WEEKDAY(AB17)=6,"Fr",IF(WEEKDAY(AB17)=7,"Sa"))))))))</f>
        <v>Do</v>
      </c>
      <c r="AC19" s="123" t="str">
        <f aca="false">IF(TI=2,IF(WEEKDAY(AC17)=1,"Zo",IF(WEEKDAY(AC17)=2,"Ma",IF(WEEKDAY(AC17)=3,"Di",IF(WEEKDAY(AC17)=4,"Wo",IF(WEEKDAY(AC17)=5,"Do",IF(WEEKDAY(AC17)=6,"Vr",IF(WEEKDAY(AC17)=7,"Za"))))))),IF(WEEKDAY(AC17)=1,"So",IF(WEEKDAY(AC17)=2,"Mo",IF(WEEKDAY(AC17)=3,"Di",IF(WEEKDAY(AC17)=4,"Mi",IF(WEEKDAY(AC17)=5,"Do",IF(WEEKDAY(AC17)=6,"Fr",IF(WEEKDAY(AC17)=7,"Sa"))))))))</f>
        <v>Vr</v>
      </c>
      <c r="AD19" s="123" t="str">
        <f aca="false">IF(TI=2,IF(WEEKDAY(AD17)=1,"Zo",IF(WEEKDAY(AD17)=2,"Ma",IF(WEEKDAY(AD17)=3,"Di",IF(WEEKDAY(AD17)=4,"Wo",IF(WEEKDAY(AD17)=5,"Do",IF(WEEKDAY(AD17)=6,"Vr",IF(WEEKDAY(AD17)=7,"Za"))))))),IF(WEEKDAY(AD17)=1,"So",IF(WEEKDAY(AD17)=2,"Mo",IF(WEEKDAY(AD17)=3,"Di",IF(WEEKDAY(AD17)=4,"Mi",IF(WEEKDAY(AD17)=5,"Do",IF(WEEKDAY(AD17)=6,"Fr",IF(WEEKDAY(AD17)=7,"Sa"))))))))</f>
        <v>Za</v>
      </c>
      <c r="AE19" s="123" t="str">
        <f aca="false">IF(TI=2,IF(WEEKDAY(AE17)=1,"Zo",IF(WEEKDAY(AE17)=2,"Ma",IF(WEEKDAY(AE17)=3,"Di",IF(WEEKDAY(AE17)=4,"Wo",IF(WEEKDAY(AE17)=5,"Do",IF(WEEKDAY(AE17)=6,"Vr",IF(WEEKDAY(AE17)=7,"Za"))))))),IF(WEEKDAY(AE17)=1,"So",IF(WEEKDAY(AE17)=2,"Mo",IF(WEEKDAY(AE17)=3,"Di",IF(WEEKDAY(AE17)=4,"Mi",IF(WEEKDAY(AE17)=5,"Do",IF(WEEKDAY(AE17)=6,"Fr",IF(WEEKDAY(AE17)=7,"Sa"))))))))</f>
        <v>Zo</v>
      </c>
      <c r="AF19" s="123" t="str">
        <f aca="false">IF(TI=2,IF(WEEKDAY(AF17)=1,"Zo",IF(WEEKDAY(AF17)=2,"Ma",IF(WEEKDAY(AF17)=3,"Di",IF(WEEKDAY(AF17)=4,"Wo",IF(WEEKDAY(AF17)=5,"Do",IF(WEEKDAY(AF17)=6,"Vr",IF(WEEKDAY(AF17)=7,"Za"))))))),IF(WEEKDAY(AF17)=1,"So",IF(WEEKDAY(AF17)=2,"Mo",IF(WEEKDAY(AF17)=3,"Di",IF(WEEKDAY(AF17)=4,"Mi",IF(WEEKDAY(AF17)=5,"Do",IF(WEEKDAY(AF17)=6,"Fr",IF(WEEKDAY(AF17)=7,"Sa"))))))))</f>
        <v>Ma</v>
      </c>
      <c r="AG19" s="123" t="str">
        <f aca="false">IF(TI=2,IF(WEEKDAY(AG17)=1,"Zo",IF(WEEKDAY(AG17)=2,"Ma",IF(WEEKDAY(AG17)=3,"Di",IF(WEEKDAY(AG17)=4,"Wo",IF(WEEKDAY(AG17)=5,"Do",IF(WEEKDAY(AG17)=6,"Vr",IF(WEEKDAY(AG17)=7,"Za"))))))),IF(WEEKDAY(AG17)=1,"So",IF(WEEKDAY(AG17)=2,"Mo",IF(WEEKDAY(AG17)=3,"Di",IF(WEEKDAY(AG17)=4,"Mi",IF(WEEKDAY(AG17)=5,"Do",IF(WEEKDAY(AG17)=6,"Fr",IF(WEEKDAY(AG17)=7,"Sa"))))))))</f>
        <v>Di</v>
      </c>
      <c r="AH19" s="123" t="str">
        <f aca="false">IF(TI=2,IF(WEEKDAY(AH17)=1,"Zo",IF(WEEKDAY(AH17)=2,"Ma",IF(WEEKDAY(AH17)=3,"Di",IF(WEEKDAY(AH17)=4,"Wo",IF(WEEKDAY(AH17)=5,"Do",IF(WEEKDAY(AH17)=6,"Vr",IF(WEEKDAY(AH17)=7,"Za"))))))),IF(WEEKDAY(AH17)=1,"So",IF(WEEKDAY(AH17)=2,"Mo",IF(WEEKDAY(AH17)=3,"Di",IF(WEEKDAY(AH17)=4,"Mi",IF(WEEKDAY(AH17)=5,"Do",IF(WEEKDAY(AH17)=6,"Fr",IF(WEEKDAY(AH17)=7,"Sa"))))))))</f>
        <v>Wo</v>
      </c>
      <c r="AI19" s="123" t="str">
        <f aca="false">IFERROR(IF(TI=2,IF(WEEKDAY(AI17)=1,"Zo",IF(WEEKDAY(AI17)=2,"Ma",IF(WEEKDAY(AI17)=3,"Di",IF(WEEKDAY(AI17)=4,"Wo",IF(WEEKDAY(AI17)=5,"Do",IF(WEEKDAY(AI17)=6,"Vr",IF(WEEKDAY(AI17)=7,"Za"))))))),IF(WEEKDAY(AI17)=1,"So",IF(WEEKDAY(AI17)=2,"Mo",IF(WEEKDAY(AI17)=3,"Di",IF(WEEKDAY(AI17)=4,"Mi",IF(WEEKDAY(AI17)=5,"Do",IF(WEEKDAY(AI17)=6,"Fr",IF(WEEKDAY(AI17)=7,"Sa")))))))),"")</f>
        <v>Do</v>
      </c>
      <c r="AJ19" s="124"/>
    </row>
    <row r="20" customFormat="false" ht="13.8" hidden="false" customHeight="false" outlineLevel="0" collapsed="false">
      <c r="B20" s="45"/>
      <c r="G20" s="125" t="n">
        <f aca="false">IF(OR(WEEKDAY(G17)=1,WEEKDAY(G17)=7),1,0)</f>
        <v>0</v>
      </c>
      <c r="H20" s="126" t="n">
        <f aca="false">IF(OR(WEEKDAY(H17)=1,WEEKDAY(H17)=7),1,0)</f>
        <v>0</v>
      </c>
      <c r="I20" s="126" t="n">
        <f aca="false">IF(OR(WEEKDAY(I17)=1,WEEKDAY(I17)=7),1,0)</f>
        <v>1</v>
      </c>
      <c r="J20" s="126" t="n">
        <f aca="false">IF(OR(WEEKDAY(J17)=1,WEEKDAY(J17)=7),1,0)</f>
        <v>1</v>
      </c>
      <c r="K20" s="126" t="n">
        <f aca="false">IF(OR(WEEKDAY(K17)=1,WEEKDAY(K17)=7),1,0)</f>
        <v>0</v>
      </c>
      <c r="L20" s="126" t="n">
        <f aca="false">IF(OR(WEEKDAY(L17)=1,WEEKDAY(L17)=7),1,0)</f>
        <v>0</v>
      </c>
      <c r="M20" s="126" t="n">
        <f aca="false">IF(OR(WEEKDAY(M17)=1,WEEKDAY(M17)=7),1,0)</f>
        <v>0</v>
      </c>
      <c r="N20" s="126" t="n">
        <f aca="false">IF(OR(WEEKDAY(N17)=1,WEEKDAY(N17)=7),1,0)</f>
        <v>0</v>
      </c>
      <c r="O20" s="126" t="n">
        <f aca="false">IF(OR(WEEKDAY(O17)=1,WEEKDAY(O17)=7),1,0)</f>
        <v>0</v>
      </c>
      <c r="P20" s="126" t="n">
        <f aca="false">IF(OR(WEEKDAY(P17)=1,WEEKDAY(P17)=7),1,0)</f>
        <v>1</v>
      </c>
      <c r="Q20" s="126" t="n">
        <f aca="false">IF(OR(WEEKDAY(Q17)=1,WEEKDAY(Q17)=7),1,0)</f>
        <v>1</v>
      </c>
      <c r="R20" s="126" t="n">
        <f aca="false">IF(OR(WEEKDAY(R17)=1,WEEKDAY(R17)=7),1,0)</f>
        <v>0</v>
      </c>
      <c r="S20" s="126" t="n">
        <f aca="false">IF(OR(WEEKDAY(S17)=1,WEEKDAY(S17)=7),1,0)</f>
        <v>0</v>
      </c>
      <c r="T20" s="126" t="n">
        <f aca="false">IF(OR(WEEKDAY(T17)=1,WEEKDAY(T17)=7),1,0)</f>
        <v>0</v>
      </c>
      <c r="U20" s="126" t="n">
        <f aca="false">IF(OR(WEEKDAY(U17)=1,WEEKDAY(U17)=7),1,0)</f>
        <v>0</v>
      </c>
      <c r="V20" s="126" t="n">
        <f aca="false">IF(OR(WEEKDAY(V17)=1,WEEKDAY(V17)=7),1,0)</f>
        <v>0</v>
      </c>
      <c r="W20" s="126" t="n">
        <f aca="false">IF(OR(WEEKDAY(W17)=1,WEEKDAY(W17)=7),1,0)</f>
        <v>1</v>
      </c>
      <c r="X20" s="126" t="n">
        <f aca="false">IF(OR(WEEKDAY(X17)=1,WEEKDAY(X17)=7),1,0)</f>
        <v>1</v>
      </c>
      <c r="Y20" s="126" t="n">
        <f aca="false">IF(OR(WEEKDAY(Y17)=1,WEEKDAY(Y17)=7),1,0)</f>
        <v>0</v>
      </c>
      <c r="Z20" s="126" t="n">
        <f aca="false">IF(OR(WEEKDAY(Z17)=1,WEEKDAY(Z17)=7),1,0)</f>
        <v>0</v>
      </c>
      <c r="AA20" s="126" t="n">
        <f aca="false">IF(OR(WEEKDAY(AA17)=1,WEEKDAY(AA17)=7),1,0)</f>
        <v>0</v>
      </c>
      <c r="AB20" s="126" t="n">
        <f aca="false">IF(OR(WEEKDAY(AB17)=1,WEEKDAY(AB17)=7),1,0)</f>
        <v>0</v>
      </c>
      <c r="AC20" s="126" t="n">
        <f aca="false">IF(OR(WEEKDAY(AC17)=1,WEEKDAY(AC17)=7),1,0)</f>
        <v>0</v>
      </c>
      <c r="AD20" s="126" t="n">
        <f aca="false">IF(OR(WEEKDAY(AD17)=1,WEEKDAY(AD17)=7),1,0)</f>
        <v>1</v>
      </c>
      <c r="AE20" s="126" t="n">
        <f aca="false">IF(OR(WEEKDAY(AE17)=1,WEEKDAY(AE17)=7),1,0)</f>
        <v>1</v>
      </c>
      <c r="AF20" s="126" t="n">
        <f aca="false">IF(OR(WEEKDAY(AF17)=1,WEEKDAY(AF17)=7),1,0)</f>
        <v>0</v>
      </c>
      <c r="AG20" s="126" t="n">
        <f aca="false">IF(OR(WEEKDAY(AG17)=1,WEEKDAY(AG17)=7),1,0)</f>
        <v>0</v>
      </c>
      <c r="AH20" s="126" t="n">
        <f aca="false">IF(OR(WEEKDAY(AH17)=1,WEEKDAY(AH17)=7),1,0)</f>
        <v>0</v>
      </c>
      <c r="AI20" s="126" t="n">
        <f aca="false">IF(OR(WEEKDAY(AI17)=1,WEEKDAY(AI17)=7),1,0)</f>
        <v>0</v>
      </c>
      <c r="AJ20" s="124"/>
    </row>
    <row r="21" customFormat="false" ht="38.25" hidden="false" customHeight="true" outlineLevel="0" collapsed="false">
      <c r="B21" s="45"/>
      <c r="C21" s="58" t="str">
        <f aca="false">VLOOKUP(28,TA,TI,FALSE())</f>
        <v>Projectnummer en projectnaam Interreg VIA Deutschland-Nederland projecten:</v>
      </c>
      <c r="D21" s="58"/>
      <c r="E21" s="58"/>
      <c r="G21" s="45"/>
      <c r="AJ21" s="124"/>
    </row>
    <row r="22" s="64" customFormat="true" ht="30.75" hidden="false" customHeight="true" outlineLevel="0" collapsed="false">
      <c r="B22" s="128" t="n">
        <v>1</v>
      </c>
      <c r="C22" s="129" t="n">
        <f aca="false">IF(+Overzicht!C27="","",+Overzicht!C27)</f>
        <v>32010</v>
      </c>
      <c r="E22" s="130" t="str">
        <f aca="false">IF(+Overzicht!E27="","",+Overzicht!E27)</f>
        <v>EKW</v>
      </c>
      <c r="G22" s="158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60"/>
      <c r="U22" s="160"/>
      <c r="V22" s="160"/>
      <c r="W22" s="160"/>
      <c r="X22" s="160"/>
      <c r="Y22" s="160"/>
      <c r="Z22" s="160"/>
      <c r="AA22" s="160"/>
      <c r="AB22" s="160"/>
      <c r="AC22" s="160"/>
      <c r="AD22" s="160"/>
      <c r="AE22" s="160"/>
      <c r="AF22" s="160"/>
      <c r="AG22" s="160"/>
      <c r="AH22" s="160"/>
      <c r="AI22" s="160"/>
      <c r="AJ22" s="161" t="n">
        <f aca="false">SUM(G22:AI22)</f>
        <v>0</v>
      </c>
    </row>
    <row r="23" s="64" customFormat="true" ht="30.75" hidden="false" customHeight="true" outlineLevel="0" collapsed="false">
      <c r="B23" s="128" t="n">
        <v>2</v>
      </c>
      <c r="C23" s="129" t="str">
        <f aca="false">IF(+Overzicht!C28="","",+Overzicht!C28)</f>
        <v/>
      </c>
      <c r="E23" s="130" t="str">
        <f aca="false">IF(+Overzicht!E28="","",+Overzicht!E28)</f>
        <v/>
      </c>
      <c r="G23" s="158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60"/>
      <c r="U23" s="160"/>
      <c r="V23" s="160"/>
      <c r="W23" s="160"/>
      <c r="X23" s="160"/>
      <c r="Y23" s="160"/>
      <c r="Z23" s="160"/>
      <c r="AA23" s="160"/>
      <c r="AB23" s="160"/>
      <c r="AC23" s="160"/>
      <c r="AD23" s="160"/>
      <c r="AE23" s="160"/>
      <c r="AF23" s="160"/>
      <c r="AG23" s="160"/>
      <c r="AH23" s="160"/>
      <c r="AI23" s="160"/>
      <c r="AJ23" s="161" t="n">
        <f aca="false">SUM(G23:AI23)</f>
        <v>0</v>
      </c>
    </row>
    <row r="24" s="64" customFormat="true" ht="30.75" hidden="false" customHeight="true" outlineLevel="0" collapsed="false">
      <c r="B24" s="128" t="n">
        <v>3</v>
      </c>
      <c r="C24" s="129" t="str">
        <f aca="false">IF(+Overzicht!C29="","",+Overzicht!C29)</f>
        <v/>
      </c>
      <c r="E24" s="130" t="str">
        <f aca="false">IF(+Overzicht!E29="","",+Overzicht!E29)</f>
        <v/>
      </c>
      <c r="G24" s="158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60"/>
      <c r="U24" s="160"/>
      <c r="V24" s="160"/>
      <c r="W24" s="160"/>
      <c r="X24" s="160"/>
      <c r="Y24" s="160"/>
      <c r="Z24" s="160"/>
      <c r="AA24" s="160"/>
      <c r="AB24" s="160"/>
      <c r="AC24" s="160"/>
      <c r="AD24" s="160"/>
      <c r="AE24" s="160"/>
      <c r="AF24" s="160"/>
      <c r="AG24" s="160"/>
      <c r="AH24" s="160"/>
      <c r="AI24" s="160"/>
      <c r="AJ24" s="161" t="n">
        <f aca="false">SUM(G24:AI24)</f>
        <v>0</v>
      </c>
    </row>
    <row r="25" s="64" customFormat="true" ht="30.75" hidden="false" customHeight="true" outlineLevel="0" collapsed="false">
      <c r="B25" s="128" t="n">
        <v>4</v>
      </c>
      <c r="C25" s="129" t="str">
        <f aca="false">IF(+Overzicht!C30="","",+Overzicht!C30)</f>
        <v/>
      </c>
      <c r="E25" s="130" t="str">
        <f aca="false">IF(+Overzicht!E30="","",+Overzicht!E30)</f>
        <v/>
      </c>
      <c r="G25" s="158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60"/>
      <c r="U25" s="160"/>
      <c r="V25" s="160"/>
      <c r="W25" s="160"/>
      <c r="X25" s="160"/>
      <c r="Y25" s="160"/>
      <c r="Z25" s="160"/>
      <c r="AA25" s="160"/>
      <c r="AB25" s="160"/>
      <c r="AC25" s="160"/>
      <c r="AD25" s="160"/>
      <c r="AE25" s="160"/>
      <c r="AF25" s="160"/>
      <c r="AG25" s="160"/>
      <c r="AH25" s="160"/>
      <c r="AI25" s="160"/>
      <c r="AJ25" s="161" t="n">
        <f aca="false">SUM(G25:AI25)</f>
        <v>0</v>
      </c>
    </row>
    <row r="26" s="64" customFormat="true" ht="30.75" hidden="false" customHeight="true" outlineLevel="0" collapsed="false">
      <c r="B26" s="128" t="n">
        <v>5</v>
      </c>
      <c r="C26" s="129" t="str">
        <f aca="false">IF(+Overzicht!C31="","",+Overzicht!C31)</f>
        <v/>
      </c>
      <c r="E26" s="130" t="str">
        <f aca="false">IF(+Overzicht!E31="","",+Overzicht!E31)</f>
        <v/>
      </c>
      <c r="G26" s="158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60"/>
      <c r="U26" s="160"/>
      <c r="V26" s="160"/>
      <c r="W26" s="160"/>
      <c r="X26" s="160"/>
      <c r="Y26" s="160"/>
      <c r="Z26" s="160"/>
      <c r="AA26" s="160"/>
      <c r="AB26" s="160"/>
      <c r="AC26" s="160"/>
      <c r="AD26" s="160"/>
      <c r="AE26" s="160"/>
      <c r="AF26" s="160"/>
      <c r="AG26" s="160"/>
      <c r="AH26" s="160"/>
      <c r="AI26" s="160"/>
      <c r="AJ26" s="161" t="n">
        <f aca="false">SUM(G26:AI26)</f>
        <v>0</v>
      </c>
    </row>
    <row r="27" s="162" customFormat="true" ht="17.4" hidden="false" customHeight="false" outlineLevel="0" collapsed="false">
      <c r="B27" s="163"/>
      <c r="C27" s="76" t="str">
        <f aca="false">VLOOKUP(29,TA,TI,FALSE())</f>
        <v>Totaal Interreg VI-A projecten:</v>
      </c>
      <c r="D27" s="77"/>
      <c r="E27" s="77"/>
      <c r="F27" s="77"/>
      <c r="G27" s="164" t="n">
        <f aca="false">SUM(G22:G26)</f>
        <v>0</v>
      </c>
      <c r="H27" s="165" t="n">
        <f aca="false">SUM(H22:H26)</f>
        <v>0</v>
      </c>
      <c r="I27" s="165" t="n">
        <f aca="false">SUM(I22:I26)</f>
        <v>0</v>
      </c>
      <c r="J27" s="165" t="n">
        <f aca="false">SUM(J22:J26)</f>
        <v>0</v>
      </c>
      <c r="K27" s="165" t="n">
        <f aca="false">SUM(K22:K26)</f>
        <v>0</v>
      </c>
      <c r="L27" s="165" t="n">
        <f aca="false">SUM(L22:L26)</f>
        <v>0</v>
      </c>
      <c r="M27" s="165" t="n">
        <f aca="false">SUM(M22:M26)</f>
        <v>0</v>
      </c>
      <c r="N27" s="165" t="n">
        <f aca="false">SUM(N22:N26)</f>
        <v>0</v>
      </c>
      <c r="O27" s="165" t="n">
        <f aca="false">SUM(O22:O26)</f>
        <v>0</v>
      </c>
      <c r="P27" s="165" t="n">
        <f aca="false">SUM(P22:P26)</f>
        <v>0</v>
      </c>
      <c r="Q27" s="165" t="n">
        <f aca="false">SUM(Q22:Q26)</f>
        <v>0</v>
      </c>
      <c r="R27" s="165" t="n">
        <f aca="false">SUM(R22:R26)</f>
        <v>0</v>
      </c>
      <c r="S27" s="165" t="n">
        <f aca="false">SUM(S22:S26)</f>
        <v>0</v>
      </c>
      <c r="T27" s="165" t="n">
        <f aca="false">SUM(T22:T26)</f>
        <v>0</v>
      </c>
      <c r="U27" s="165" t="n">
        <f aca="false">SUM(U22:U26)</f>
        <v>0</v>
      </c>
      <c r="V27" s="165" t="n">
        <f aca="false">SUM(V22:V26)</f>
        <v>0</v>
      </c>
      <c r="W27" s="165" t="n">
        <f aca="false">SUM(W22:W26)</f>
        <v>0</v>
      </c>
      <c r="X27" s="165" t="n">
        <f aca="false">SUM(X22:X26)</f>
        <v>0</v>
      </c>
      <c r="Y27" s="165" t="n">
        <f aca="false">SUM(Y22:Y26)</f>
        <v>0</v>
      </c>
      <c r="Z27" s="165" t="n">
        <f aca="false">SUM(Z22:Z26)</f>
        <v>0</v>
      </c>
      <c r="AA27" s="165" t="n">
        <f aca="false">SUM(AA22:AA26)</f>
        <v>0</v>
      </c>
      <c r="AB27" s="165" t="n">
        <f aca="false">SUM(AB22:AB26)</f>
        <v>0</v>
      </c>
      <c r="AC27" s="165" t="n">
        <f aca="false">SUM(AC22:AC26)</f>
        <v>0</v>
      </c>
      <c r="AD27" s="165" t="n">
        <f aca="false">SUM(AD22:AD26)</f>
        <v>0</v>
      </c>
      <c r="AE27" s="165" t="n">
        <f aca="false">SUM(AE22:AE26)</f>
        <v>0</v>
      </c>
      <c r="AF27" s="165" t="n">
        <f aca="false">SUM(AF22:AF26)</f>
        <v>0</v>
      </c>
      <c r="AG27" s="165" t="n">
        <f aca="false">SUM(AG22:AG26)</f>
        <v>0</v>
      </c>
      <c r="AH27" s="165" t="n">
        <f aca="false">SUM(AH22:AH26)</f>
        <v>0</v>
      </c>
      <c r="AI27" s="165" t="n">
        <f aca="false">SUM(AI22:AI26)</f>
        <v>0</v>
      </c>
      <c r="AJ27" s="166" t="n">
        <f aca="false">SUM(G27:AI27)</f>
        <v>0</v>
      </c>
    </row>
    <row r="28" s="64" customFormat="true" ht="15" hidden="false" customHeight="false" outlineLevel="0" collapsed="false">
      <c r="B28" s="167"/>
      <c r="G28" s="168"/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69"/>
      <c r="Z28" s="169"/>
      <c r="AA28" s="169"/>
      <c r="AB28" s="169"/>
      <c r="AC28" s="169"/>
      <c r="AD28" s="169"/>
      <c r="AE28" s="169"/>
      <c r="AF28" s="169"/>
      <c r="AG28" s="169"/>
      <c r="AH28" s="169"/>
      <c r="AI28" s="169"/>
      <c r="AJ28" s="161"/>
    </row>
    <row r="29" s="64" customFormat="true" ht="17.4" hidden="false" customHeight="false" outlineLevel="0" collapsed="false">
      <c r="B29" s="167"/>
      <c r="C29" s="77" t="str">
        <f aca="false">VLOOKUP(42,TA,TI,FALSE())</f>
        <v>Overige Interreg-projecten</v>
      </c>
      <c r="G29" s="170" t="n">
        <v>0</v>
      </c>
      <c r="H29" s="171" t="n">
        <v>0</v>
      </c>
      <c r="I29" s="171" t="n">
        <v>0</v>
      </c>
      <c r="J29" s="171" t="n">
        <v>0</v>
      </c>
      <c r="K29" s="171" t="n">
        <v>0</v>
      </c>
      <c r="L29" s="171" t="n">
        <v>0</v>
      </c>
      <c r="M29" s="171" t="n">
        <v>0</v>
      </c>
      <c r="N29" s="171" t="n">
        <v>0</v>
      </c>
      <c r="O29" s="171" t="n">
        <v>0</v>
      </c>
      <c r="P29" s="171" t="n">
        <v>0</v>
      </c>
      <c r="Q29" s="171" t="n">
        <v>0</v>
      </c>
      <c r="R29" s="171" t="n">
        <v>0</v>
      </c>
      <c r="S29" s="171" t="n">
        <v>0</v>
      </c>
      <c r="T29" s="171" t="n">
        <v>0</v>
      </c>
      <c r="U29" s="171" t="n">
        <v>0</v>
      </c>
      <c r="V29" s="171" t="n">
        <v>0</v>
      </c>
      <c r="W29" s="171" t="n">
        <v>0</v>
      </c>
      <c r="X29" s="171" t="n">
        <v>0</v>
      </c>
      <c r="Y29" s="171" t="n">
        <v>0</v>
      </c>
      <c r="Z29" s="171" t="n">
        <v>0</v>
      </c>
      <c r="AA29" s="171" t="n">
        <v>0</v>
      </c>
      <c r="AB29" s="171" t="n">
        <v>0</v>
      </c>
      <c r="AC29" s="171" t="n">
        <v>0</v>
      </c>
      <c r="AD29" s="171" t="n">
        <v>0</v>
      </c>
      <c r="AE29" s="171" t="n">
        <v>0</v>
      </c>
      <c r="AF29" s="171" t="n">
        <v>0</v>
      </c>
      <c r="AG29" s="171" t="n">
        <v>0</v>
      </c>
      <c r="AH29" s="171" t="n">
        <v>0</v>
      </c>
      <c r="AI29" s="171" t="n">
        <v>0</v>
      </c>
      <c r="AJ29" s="161" t="n">
        <f aca="false">SUM(G29:AI29)</f>
        <v>0</v>
      </c>
    </row>
    <row r="30" s="64" customFormat="true" ht="15" hidden="false" customHeight="false" outlineLevel="0" collapsed="false">
      <c r="B30" s="167"/>
      <c r="G30" s="172"/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S30" s="173"/>
      <c r="T30" s="173"/>
      <c r="U30" s="173"/>
      <c r="V30" s="173"/>
      <c r="W30" s="173"/>
      <c r="X30" s="173"/>
      <c r="Y30" s="173"/>
      <c r="Z30" s="173"/>
      <c r="AA30" s="173"/>
      <c r="AB30" s="173"/>
      <c r="AC30" s="173"/>
      <c r="AD30" s="173"/>
      <c r="AE30" s="173"/>
      <c r="AF30" s="173"/>
      <c r="AG30" s="173"/>
      <c r="AH30" s="173"/>
      <c r="AI30" s="173"/>
      <c r="AJ30" s="161"/>
    </row>
    <row r="31" s="64" customFormat="true" ht="17.4" hidden="false" customHeight="false" outlineLevel="0" collapsed="false">
      <c r="B31" s="167"/>
      <c r="C31" s="77" t="str">
        <f aca="false">VLOOKUP(30,TA,TI,FALSE())</f>
        <v>Overige gesubsidieerde projecten</v>
      </c>
      <c r="D31" s="77"/>
      <c r="E31" s="77"/>
      <c r="F31" s="77"/>
      <c r="G31" s="174" t="n">
        <v>0</v>
      </c>
      <c r="H31" s="175" t="n">
        <v>0</v>
      </c>
      <c r="I31" s="175" t="n">
        <v>0</v>
      </c>
      <c r="J31" s="175" t="n">
        <v>0</v>
      </c>
      <c r="K31" s="175" t="n">
        <v>0</v>
      </c>
      <c r="L31" s="175" t="n">
        <v>0</v>
      </c>
      <c r="M31" s="175" t="n">
        <v>0</v>
      </c>
      <c r="N31" s="175" t="n">
        <v>0</v>
      </c>
      <c r="O31" s="175" t="n">
        <v>0</v>
      </c>
      <c r="P31" s="175" t="n">
        <v>0</v>
      </c>
      <c r="Q31" s="175" t="n">
        <v>0</v>
      </c>
      <c r="R31" s="175" t="n">
        <v>0</v>
      </c>
      <c r="S31" s="175" t="n">
        <v>0</v>
      </c>
      <c r="T31" s="175" t="n">
        <v>0</v>
      </c>
      <c r="U31" s="175" t="n">
        <v>0</v>
      </c>
      <c r="V31" s="175" t="n">
        <v>0</v>
      </c>
      <c r="W31" s="175" t="n">
        <v>0</v>
      </c>
      <c r="X31" s="175" t="n">
        <v>0</v>
      </c>
      <c r="Y31" s="175" t="n">
        <v>0</v>
      </c>
      <c r="Z31" s="175" t="n">
        <v>0</v>
      </c>
      <c r="AA31" s="175" t="n">
        <v>0</v>
      </c>
      <c r="AB31" s="175" t="n">
        <v>0</v>
      </c>
      <c r="AC31" s="175" t="n">
        <v>0</v>
      </c>
      <c r="AD31" s="175" t="n">
        <v>0</v>
      </c>
      <c r="AE31" s="175" t="n">
        <v>0</v>
      </c>
      <c r="AF31" s="175" t="n">
        <v>0</v>
      </c>
      <c r="AG31" s="175" t="n">
        <v>0</v>
      </c>
      <c r="AH31" s="175" t="n">
        <v>0</v>
      </c>
      <c r="AI31" s="175" t="n">
        <v>0</v>
      </c>
      <c r="AJ31" s="161" t="n">
        <f aca="false">SUM(G31:AI31)</f>
        <v>0</v>
      </c>
    </row>
    <row r="32" s="64" customFormat="true" ht="15" hidden="false" customHeight="false" outlineLevel="0" collapsed="false">
      <c r="B32" s="167"/>
      <c r="G32" s="172"/>
      <c r="H32" s="173"/>
      <c r="I32" s="173"/>
      <c r="J32" s="173"/>
      <c r="K32" s="173"/>
      <c r="L32" s="173"/>
      <c r="M32" s="173"/>
      <c r="N32" s="173"/>
      <c r="O32" s="173"/>
      <c r="P32" s="173"/>
      <c r="Q32" s="173"/>
      <c r="R32" s="173"/>
      <c r="S32" s="173"/>
      <c r="T32" s="173"/>
      <c r="U32" s="173"/>
      <c r="V32" s="173"/>
      <c r="W32" s="173"/>
      <c r="X32" s="173"/>
      <c r="Y32" s="173"/>
      <c r="Z32" s="173"/>
      <c r="AA32" s="173"/>
      <c r="AB32" s="173"/>
      <c r="AC32" s="173"/>
      <c r="AD32" s="173"/>
      <c r="AE32" s="173"/>
      <c r="AF32" s="173"/>
      <c r="AG32" s="173"/>
      <c r="AH32" s="173"/>
      <c r="AI32" s="173"/>
      <c r="AJ32" s="161"/>
    </row>
    <row r="33" s="64" customFormat="true" ht="17.4" hidden="false" customHeight="false" outlineLevel="0" collapsed="false">
      <c r="B33" s="167"/>
      <c r="C33" s="77" t="str">
        <f aca="false">VLOOKUP(31,TA,TI,FALSE())</f>
        <v>Overige werkzaamheden</v>
      </c>
      <c r="D33" s="77"/>
      <c r="E33" s="77"/>
      <c r="F33" s="77"/>
      <c r="G33" s="174" t="n">
        <v>0</v>
      </c>
      <c r="H33" s="175" t="n">
        <v>0</v>
      </c>
      <c r="I33" s="175" t="n">
        <v>0</v>
      </c>
      <c r="J33" s="175" t="n">
        <v>0</v>
      </c>
      <c r="K33" s="175" t="n">
        <v>0</v>
      </c>
      <c r="L33" s="175" t="n">
        <v>0</v>
      </c>
      <c r="M33" s="175" t="n">
        <v>0</v>
      </c>
      <c r="N33" s="175" t="n">
        <v>0</v>
      </c>
      <c r="O33" s="175" t="n">
        <v>0</v>
      </c>
      <c r="P33" s="175" t="n">
        <v>0</v>
      </c>
      <c r="Q33" s="175" t="n">
        <v>0</v>
      </c>
      <c r="R33" s="175" t="n">
        <v>0</v>
      </c>
      <c r="S33" s="175" t="n">
        <v>0</v>
      </c>
      <c r="T33" s="175" t="n">
        <v>0</v>
      </c>
      <c r="U33" s="175" t="n">
        <v>0</v>
      </c>
      <c r="V33" s="175" t="n">
        <v>0</v>
      </c>
      <c r="W33" s="175" t="n">
        <v>0</v>
      </c>
      <c r="X33" s="175" t="n">
        <v>0</v>
      </c>
      <c r="Y33" s="175" t="n">
        <v>0</v>
      </c>
      <c r="Z33" s="175" t="n">
        <v>0</v>
      </c>
      <c r="AA33" s="175" t="n">
        <v>0</v>
      </c>
      <c r="AB33" s="175" t="n">
        <v>0</v>
      </c>
      <c r="AC33" s="175" t="n">
        <v>0</v>
      </c>
      <c r="AD33" s="175" t="n">
        <v>0</v>
      </c>
      <c r="AE33" s="175" t="n">
        <v>0</v>
      </c>
      <c r="AF33" s="175" t="n">
        <v>0</v>
      </c>
      <c r="AG33" s="175" t="n">
        <v>0</v>
      </c>
      <c r="AH33" s="175" t="n">
        <v>0</v>
      </c>
      <c r="AI33" s="175" t="n">
        <v>0</v>
      </c>
      <c r="AJ33" s="161" t="n">
        <f aca="false">SUM(G33:AI33)</f>
        <v>0</v>
      </c>
    </row>
    <row r="34" s="64" customFormat="true" ht="15" hidden="false" customHeight="false" outlineLevel="0" collapsed="false">
      <c r="B34" s="167"/>
      <c r="G34" s="168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9"/>
      <c r="T34" s="169"/>
      <c r="U34" s="169"/>
      <c r="V34" s="169"/>
      <c r="W34" s="169"/>
      <c r="X34" s="169"/>
      <c r="Y34" s="169"/>
      <c r="Z34" s="169"/>
      <c r="AA34" s="169"/>
      <c r="AB34" s="169"/>
      <c r="AC34" s="169"/>
      <c r="AD34" s="169"/>
      <c r="AE34" s="169"/>
      <c r="AF34" s="169"/>
      <c r="AG34" s="169"/>
      <c r="AH34" s="169"/>
      <c r="AI34" s="169"/>
      <c r="AJ34" s="161"/>
    </row>
    <row r="35" s="64" customFormat="true" ht="17.4" hidden="false" customHeight="false" outlineLevel="0" collapsed="false">
      <c r="B35" s="176"/>
      <c r="C35" s="86" t="str">
        <f aca="false">VLOOKUP(8,TA,TI,FALSE())</f>
        <v>Totaal aantal uren</v>
      </c>
      <c r="D35" s="87"/>
      <c r="E35" s="87"/>
      <c r="F35" s="87"/>
      <c r="G35" s="177" t="n">
        <f aca="false">SUM(G27:G34)</f>
        <v>0</v>
      </c>
      <c r="H35" s="178" t="n">
        <f aca="false">SUM(H27:H34)</f>
        <v>0</v>
      </c>
      <c r="I35" s="178" t="n">
        <f aca="false">SUM(I27:I34)</f>
        <v>0</v>
      </c>
      <c r="J35" s="178" t="n">
        <f aca="false">SUM(J27:J34)</f>
        <v>0</v>
      </c>
      <c r="K35" s="178" t="n">
        <f aca="false">SUM(K27:K34)</f>
        <v>0</v>
      </c>
      <c r="L35" s="178" t="n">
        <f aca="false">SUM(L27:L34)</f>
        <v>0</v>
      </c>
      <c r="M35" s="178" t="n">
        <f aca="false">SUM(M27:M34)</f>
        <v>0</v>
      </c>
      <c r="N35" s="178" t="n">
        <f aca="false">SUM(N27:N34)</f>
        <v>0</v>
      </c>
      <c r="O35" s="178" t="n">
        <f aca="false">SUM(O27:O34)</f>
        <v>0</v>
      </c>
      <c r="P35" s="178" t="n">
        <f aca="false">SUM(P27:P34)</f>
        <v>0</v>
      </c>
      <c r="Q35" s="178" t="n">
        <f aca="false">SUM(Q27:Q34)</f>
        <v>0</v>
      </c>
      <c r="R35" s="178" t="n">
        <f aca="false">SUM(R27:R34)</f>
        <v>0</v>
      </c>
      <c r="S35" s="178" t="n">
        <f aca="false">SUM(S27:S34)</f>
        <v>0</v>
      </c>
      <c r="T35" s="178" t="n">
        <f aca="false">SUM(T27:T34)</f>
        <v>0</v>
      </c>
      <c r="U35" s="178" t="n">
        <f aca="false">SUM(U27:U34)</f>
        <v>0</v>
      </c>
      <c r="V35" s="178" t="n">
        <f aca="false">SUM(V27:V34)</f>
        <v>0</v>
      </c>
      <c r="W35" s="178" t="n">
        <f aca="false">SUM(W27:W34)</f>
        <v>0</v>
      </c>
      <c r="X35" s="178" t="n">
        <f aca="false">SUM(X27:X34)</f>
        <v>0</v>
      </c>
      <c r="Y35" s="178" t="n">
        <f aca="false">SUM(Y27:Y34)</f>
        <v>0</v>
      </c>
      <c r="Z35" s="178" t="n">
        <f aca="false">SUM(Z27:Z34)</f>
        <v>0</v>
      </c>
      <c r="AA35" s="178" t="n">
        <f aca="false">SUM(AA27:AA34)</f>
        <v>0</v>
      </c>
      <c r="AB35" s="178" t="n">
        <f aca="false">SUM(AB27:AB34)</f>
        <v>0</v>
      </c>
      <c r="AC35" s="178" t="n">
        <f aca="false">SUM(AC27:AC34)</f>
        <v>0</v>
      </c>
      <c r="AD35" s="178" t="n">
        <f aca="false">SUM(AD27:AD34)</f>
        <v>0</v>
      </c>
      <c r="AE35" s="178" t="n">
        <f aca="false">SUM(AE27:AE34)</f>
        <v>0</v>
      </c>
      <c r="AF35" s="178" t="n">
        <f aca="false">SUM(AF27:AF34)</f>
        <v>0</v>
      </c>
      <c r="AG35" s="178" t="n">
        <f aca="false">SUM(AG27:AG34)</f>
        <v>0</v>
      </c>
      <c r="AH35" s="178" t="n">
        <f aca="false">SUM(AH27:AH34)</f>
        <v>0</v>
      </c>
      <c r="AI35" s="178" t="n">
        <f aca="false">SUM(AI27:AI34)</f>
        <v>0</v>
      </c>
      <c r="AJ35" s="179" t="n">
        <f aca="false">SUM(G35:AI35)</f>
        <v>0</v>
      </c>
    </row>
    <row r="38" customFormat="false" ht="14.25" hidden="false" customHeight="true" outlineLevel="0" collapsed="false">
      <c r="B38" s="180" t="str">
        <f aca="false">VLOOKUP(27,TA,TI,FALSE())</f>
        <v>Wij verklaren de gegevens juist en volledig te hebben ingevuld. De verrichte projectarbeidsuren waren in het kader van een efficiënte en doelmatige projectuitvoering vereist.</v>
      </c>
      <c r="C38" s="180"/>
      <c r="D38" s="180"/>
      <c r="E38" s="180"/>
      <c r="F38" s="180"/>
      <c r="G38" s="180"/>
      <c r="H38" s="180"/>
      <c r="I38" s="180"/>
      <c r="J38" s="180"/>
      <c r="K38" s="180"/>
      <c r="L38" s="180"/>
      <c r="M38" s="180"/>
      <c r="N38" s="180"/>
      <c r="O38" s="180"/>
      <c r="P38" s="180"/>
      <c r="Q38" s="180"/>
      <c r="R38" s="180"/>
      <c r="S38" s="180"/>
      <c r="T38" s="180"/>
      <c r="U38" s="180"/>
      <c r="V38" s="180"/>
      <c r="W38" s="180"/>
      <c r="X38" s="180"/>
      <c r="Y38" s="180"/>
      <c r="Z38" s="180"/>
      <c r="AA38" s="180"/>
      <c r="AB38" s="180"/>
      <c r="AC38" s="180"/>
      <c r="AD38" s="180"/>
      <c r="AE38" s="180"/>
      <c r="AF38" s="180"/>
      <c r="AG38" s="180"/>
      <c r="AH38" s="180"/>
      <c r="AI38" s="180"/>
      <c r="AJ38" s="180"/>
      <c r="AK38" s="181"/>
    </row>
    <row r="39" customFormat="false" ht="14.25" hidden="false" customHeight="true" outlineLevel="0" collapsed="false">
      <c r="B39" s="180"/>
      <c r="C39" s="180"/>
      <c r="D39" s="180"/>
      <c r="E39" s="180"/>
      <c r="F39" s="180"/>
      <c r="G39" s="180"/>
      <c r="H39" s="180"/>
      <c r="I39" s="180"/>
      <c r="J39" s="180"/>
      <c r="K39" s="180"/>
      <c r="L39" s="180"/>
      <c r="M39" s="180"/>
      <c r="N39" s="180"/>
      <c r="O39" s="180"/>
      <c r="P39" s="180"/>
      <c r="Q39" s="180"/>
      <c r="R39" s="180"/>
      <c r="S39" s="180"/>
      <c r="T39" s="180"/>
      <c r="U39" s="180"/>
      <c r="V39" s="180"/>
      <c r="W39" s="180"/>
      <c r="X39" s="180"/>
      <c r="Y39" s="180"/>
      <c r="Z39" s="180"/>
      <c r="AA39" s="180"/>
      <c r="AB39" s="180"/>
      <c r="AC39" s="180"/>
      <c r="AD39" s="180"/>
      <c r="AE39" s="180"/>
      <c r="AF39" s="180"/>
      <c r="AG39" s="180"/>
      <c r="AH39" s="180"/>
      <c r="AI39" s="180"/>
      <c r="AJ39" s="180"/>
      <c r="AK39" s="181"/>
    </row>
    <row r="47" customFormat="false" ht="13.8" hidden="false" customHeight="false" outlineLevel="0" collapsed="false">
      <c r="B47" s="60"/>
      <c r="C47" s="60"/>
      <c r="D47" s="60"/>
      <c r="E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</row>
    <row r="49" s="30" customFormat="true" ht="17.4" hidden="false" customHeight="false" outlineLevel="0" collapsed="false">
      <c r="A49" s="77"/>
      <c r="B49" s="150" t="str">
        <f aca="false">VLOOKUP(24,TA,TI,FALSE())</f>
        <v>Plaats, datum</v>
      </c>
      <c r="C49" s="150"/>
      <c r="D49" s="150"/>
      <c r="E49" s="150"/>
      <c r="F49" s="63"/>
      <c r="G49" s="77"/>
      <c r="H49" s="77"/>
      <c r="I49" s="77"/>
      <c r="J49" s="77"/>
      <c r="K49" s="150" t="str">
        <f aca="false">VLOOKUP(25,TA,TI,FALSE())</f>
        <v>Handtekening medewerker</v>
      </c>
      <c r="L49" s="150"/>
      <c r="M49" s="150"/>
      <c r="N49" s="150"/>
      <c r="O49" s="150"/>
      <c r="P49" s="150"/>
      <c r="Q49" s="150"/>
      <c r="R49" s="150"/>
      <c r="S49" s="150"/>
      <c r="T49" s="150"/>
      <c r="U49" s="150"/>
      <c r="V49" s="150"/>
      <c r="W49" s="77"/>
      <c r="X49" s="77"/>
      <c r="Y49" s="77"/>
      <c r="Z49" s="77"/>
      <c r="AA49" s="150" t="str">
        <f aca="false">VLOOKUP(26,TA,TI,FALSE())</f>
        <v>Handtekening leidinggevende</v>
      </c>
      <c r="AB49" s="150"/>
      <c r="AC49" s="150"/>
      <c r="AD49" s="150"/>
      <c r="AE49" s="150"/>
      <c r="AF49" s="150"/>
      <c r="AG49" s="150"/>
      <c r="AH49" s="150"/>
      <c r="AI49" s="150"/>
      <c r="AJ49" s="150"/>
    </row>
    <row r="51" customFormat="false" ht="13.8" hidden="false" customHeight="false" outlineLevel="0" collapsed="false">
      <c r="B51" s="151" t="str">
        <f aca="false">+Jan!B51</f>
        <v>Elke verandering aan dit bestand maakt de urenstaten ongeldig en kan leiden tot afkeuring daarvan.</v>
      </c>
      <c r="C51" s="151"/>
      <c r="D51" s="151"/>
      <c r="E51" s="151"/>
      <c r="F51" s="151"/>
      <c r="G51" s="151"/>
      <c r="H51" s="151"/>
      <c r="I51" s="151"/>
      <c r="J51" s="151"/>
      <c r="K51" s="151"/>
      <c r="L51" s="151"/>
      <c r="M51" s="151"/>
      <c r="N51" s="151"/>
      <c r="O51" s="151"/>
      <c r="P51" s="151"/>
      <c r="Q51" s="151"/>
      <c r="R51" s="151"/>
      <c r="S51" s="151"/>
      <c r="T51" s="151"/>
      <c r="U51" s="151"/>
      <c r="V51" s="151"/>
      <c r="W51" s="151"/>
      <c r="X51" s="151"/>
      <c r="Y51" s="151"/>
      <c r="Z51" s="151"/>
      <c r="AA51" s="151"/>
      <c r="AB51" s="151"/>
      <c r="AC51" s="151"/>
      <c r="AD51" s="151"/>
      <c r="AE51" s="151"/>
      <c r="AF51" s="151"/>
      <c r="AG51" s="151"/>
      <c r="AH51" s="151"/>
      <c r="AI51" s="151"/>
      <c r="AJ51" s="151"/>
    </row>
  </sheetData>
  <sheetProtection algorithmName="SHA-512" hashValue="LipvYqs+bmTj3KAH6b9z/HkOYVM8iFKczBcLUDK2fuJ+6ovsBWldZPe0KNnJX0YrUma2SnlaaOEf51JyzpcOCQ==" saltValue="w7/8wwzNs7IFH6AjUO4c7Q==" spinCount="100000" sheet="true" objects="true" scenarios="true" selectLockedCells="true"/>
  <mergeCells count="28">
    <mergeCell ref="G1:AK1"/>
    <mergeCell ref="G2:AK2"/>
    <mergeCell ref="V3:W3"/>
    <mergeCell ref="G4:H4"/>
    <mergeCell ref="J4:K4"/>
    <mergeCell ref="L4:O4"/>
    <mergeCell ref="X4:Y4"/>
    <mergeCell ref="Z4:AA4"/>
    <mergeCell ref="G6:AA6"/>
    <mergeCell ref="G8:AA8"/>
    <mergeCell ref="G10:AA10"/>
    <mergeCell ref="B12:C12"/>
    <mergeCell ref="G12:AA12"/>
    <mergeCell ref="AD12:AJ13"/>
    <mergeCell ref="B13:C13"/>
    <mergeCell ref="G13:AA13"/>
    <mergeCell ref="B14:C14"/>
    <mergeCell ref="G14:AA14"/>
    <mergeCell ref="B15:C15"/>
    <mergeCell ref="G15:AA15"/>
    <mergeCell ref="B16:C16"/>
    <mergeCell ref="G16:AA16"/>
    <mergeCell ref="C21:E21"/>
    <mergeCell ref="B38:AJ39"/>
    <mergeCell ref="B49:E49"/>
    <mergeCell ref="K49:V49"/>
    <mergeCell ref="AA49:AJ49"/>
    <mergeCell ref="B51:AJ51"/>
  </mergeCells>
  <conditionalFormatting sqref="G18:G35">
    <cfRule type="expression" priority="2" aboveAverage="0" equalAverage="0" bottom="0" percent="0" rank="0" text="" dxfId="31">
      <formula>+$G$20=1</formula>
    </cfRule>
  </conditionalFormatting>
  <conditionalFormatting sqref="H18:H35">
    <cfRule type="expression" priority="3" aboveAverage="0" equalAverage="0" bottom="0" percent="0" rank="0" text="" dxfId="32">
      <formula>+$H$20=1</formula>
    </cfRule>
  </conditionalFormatting>
  <conditionalFormatting sqref="I18:I35">
    <cfRule type="expression" priority="4" aboveAverage="0" equalAverage="0" bottom="0" percent="0" rank="0" text="" dxfId="33">
      <formula>+$I$20=1</formula>
    </cfRule>
  </conditionalFormatting>
  <conditionalFormatting sqref="J18:J35">
    <cfRule type="expression" priority="5" aboveAverage="0" equalAverage="0" bottom="0" percent="0" rank="0" text="" dxfId="34">
      <formula>+$J$20=1</formula>
    </cfRule>
  </conditionalFormatting>
  <conditionalFormatting sqref="K18:K35">
    <cfRule type="expression" priority="6" aboveAverage="0" equalAverage="0" bottom="0" percent="0" rank="0" text="" dxfId="35">
      <formula>+$K$20=1</formula>
    </cfRule>
  </conditionalFormatting>
  <conditionalFormatting sqref="L18:L35">
    <cfRule type="expression" priority="7" aboveAverage="0" equalAverage="0" bottom="0" percent="0" rank="0" text="" dxfId="36">
      <formula>+$L$20=1</formula>
    </cfRule>
  </conditionalFormatting>
  <conditionalFormatting sqref="M18:M35">
    <cfRule type="expression" priority="8" aboveAverage="0" equalAverage="0" bottom="0" percent="0" rank="0" text="" dxfId="37">
      <formula>+$M$20=1</formula>
    </cfRule>
  </conditionalFormatting>
  <conditionalFormatting sqref="N18:N35">
    <cfRule type="expression" priority="9" aboveAverage="0" equalAverage="0" bottom="0" percent="0" rank="0" text="" dxfId="38">
      <formula>+$N$20=1</formula>
    </cfRule>
  </conditionalFormatting>
  <conditionalFormatting sqref="O18:O35">
    <cfRule type="expression" priority="10" aboveAverage="0" equalAverage="0" bottom="0" percent="0" rank="0" text="" dxfId="39">
      <formula>+$O$20=1</formula>
    </cfRule>
  </conditionalFormatting>
  <conditionalFormatting sqref="P18:P35">
    <cfRule type="expression" priority="11" aboveAverage="0" equalAverage="0" bottom="0" percent="0" rank="0" text="" dxfId="40">
      <formula>+$P$20=1</formula>
    </cfRule>
  </conditionalFormatting>
  <conditionalFormatting sqref="Q18:Q35">
    <cfRule type="expression" priority="12" aboveAverage="0" equalAverage="0" bottom="0" percent="0" rank="0" text="" dxfId="41">
      <formula>+$Q$20=1</formula>
    </cfRule>
  </conditionalFormatting>
  <conditionalFormatting sqref="R18:R35">
    <cfRule type="expression" priority="13" aboveAverage="0" equalAverage="0" bottom="0" percent="0" rank="0" text="" dxfId="42">
      <formula>+$R$20=1</formula>
    </cfRule>
  </conditionalFormatting>
  <conditionalFormatting sqref="S18:S35">
    <cfRule type="expression" priority="14" aboveAverage="0" equalAverage="0" bottom="0" percent="0" rank="0" text="" dxfId="43">
      <formula>+$S$20=1</formula>
    </cfRule>
  </conditionalFormatting>
  <conditionalFormatting sqref="T18:T35">
    <cfRule type="expression" priority="15" aboveAverage="0" equalAverage="0" bottom="0" percent="0" rank="0" text="" dxfId="44">
      <formula>+$T$20=1</formula>
    </cfRule>
  </conditionalFormatting>
  <conditionalFormatting sqref="U18:U35">
    <cfRule type="expression" priority="16" aboveAverage="0" equalAverage="0" bottom="0" percent="0" rank="0" text="" dxfId="45">
      <formula>+$U$20=1</formula>
    </cfRule>
  </conditionalFormatting>
  <conditionalFormatting sqref="V18:V35">
    <cfRule type="expression" priority="17" aboveAverage="0" equalAverage="0" bottom="0" percent="0" rank="0" text="" dxfId="46">
      <formula>+$V$20=1</formula>
    </cfRule>
  </conditionalFormatting>
  <conditionalFormatting sqref="W18:W35">
    <cfRule type="expression" priority="18" aboveAverage="0" equalAverage="0" bottom="0" percent="0" rank="0" text="" dxfId="47">
      <formula>+$W$20=1</formula>
    </cfRule>
  </conditionalFormatting>
  <conditionalFormatting sqref="X18:X35">
    <cfRule type="expression" priority="19" aboveAverage="0" equalAverage="0" bottom="0" percent="0" rank="0" text="" dxfId="48">
      <formula>+$X$20=1</formula>
    </cfRule>
  </conditionalFormatting>
  <conditionalFormatting sqref="Y18:Y35">
    <cfRule type="expression" priority="20" aboveAverage="0" equalAverage="0" bottom="0" percent="0" rank="0" text="" dxfId="49">
      <formula>+$Y$20=1</formula>
    </cfRule>
  </conditionalFormatting>
  <conditionalFormatting sqref="Z18:Z35">
    <cfRule type="expression" priority="21" aboveAverage="0" equalAverage="0" bottom="0" percent="0" rank="0" text="" dxfId="50">
      <formula>+$Z$20=1</formula>
    </cfRule>
  </conditionalFormatting>
  <conditionalFormatting sqref="AA18:AA35">
    <cfRule type="expression" priority="22" aboveAverage="0" equalAverage="0" bottom="0" percent="0" rank="0" text="" dxfId="51">
      <formula>+$AA$20=1</formula>
    </cfRule>
  </conditionalFormatting>
  <conditionalFormatting sqref="AB18:AB35">
    <cfRule type="expression" priority="23" aboveAverage="0" equalAverage="0" bottom="0" percent="0" rank="0" text="" dxfId="52">
      <formula>+$AB$20=1</formula>
    </cfRule>
  </conditionalFormatting>
  <conditionalFormatting sqref="AC18:AC35">
    <cfRule type="expression" priority="24" aboveAverage="0" equalAverage="0" bottom="0" percent="0" rank="0" text="" dxfId="53">
      <formula>+$AC$20=1</formula>
    </cfRule>
  </conditionalFormatting>
  <conditionalFormatting sqref="AD18:AD35">
    <cfRule type="expression" priority="25" aboveAverage="0" equalAverage="0" bottom="0" percent="0" rank="0" text="" dxfId="54">
      <formula>+$AD$20=1</formula>
    </cfRule>
  </conditionalFormatting>
  <conditionalFormatting sqref="AE18:AE35">
    <cfRule type="expression" priority="26" aboveAverage="0" equalAverage="0" bottom="0" percent="0" rank="0" text="" dxfId="55">
      <formula>$AE$20=1</formula>
    </cfRule>
  </conditionalFormatting>
  <conditionalFormatting sqref="AF18:AF35">
    <cfRule type="expression" priority="27" aboveAverage="0" equalAverage="0" bottom="0" percent="0" rank="0" text="" dxfId="56">
      <formula>+$AF$20=1</formula>
    </cfRule>
  </conditionalFormatting>
  <conditionalFormatting sqref="AG18:AG35">
    <cfRule type="expression" priority="28" aboveAverage="0" equalAverage="0" bottom="0" percent="0" rank="0" text="" dxfId="57">
      <formula>+$AG$20=1</formula>
    </cfRule>
  </conditionalFormatting>
  <conditionalFormatting sqref="AH18:AH35">
    <cfRule type="expression" priority="29" aboveAverage="0" equalAverage="0" bottom="0" percent="0" rank="0" text="" dxfId="58">
      <formula>$AH$20=1</formula>
    </cfRule>
  </conditionalFormatting>
  <conditionalFormatting sqref="AI19:AI35">
    <cfRule type="expression" priority="30" aboveAverage="0" equalAverage="0" bottom="0" percent="0" rank="0" text="" dxfId="59">
      <formula>+$AI$20=1</formula>
    </cfRule>
  </conditionalFormatting>
  <printOptions headings="false" gridLines="false" gridLinesSet="true" horizontalCentered="true" verticalCentered="true"/>
  <pageMargins left="0.236111111111111" right="0.196527777777778" top="0.747916666666667" bottom="0.354166666666667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MK1051"/>
  <sheetViews>
    <sheetView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70" workbookViewId="0">
      <selection pane="topLeft" activeCell="G22" activeCellId="0" sqref="G22"/>
    </sheetView>
  </sheetViews>
  <sheetFormatPr defaultColWidth="9.12109375" defaultRowHeight="13.8" zeroHeight="false" outlineLevelRow="0" outlineLevelCol="0"/>
  <cols>
    <col collapsed="false" customWidth="true" hidden="false" outlineLevel="0" max="1" min="1" style="2" width="3.89"/>
    <col collapsed="false" customWidth="true" hidden="false" outlineLevel="0" max="2" min="2" style="3" width="2.99"/>
    <col collapsed="false" customWidth="true" hidden="false" outlineLevel="0" max="3" min="3" style="3" width="8"/>
    <col collapsed="false" customWidth="true" hidden="false" outlineLevel="0" max="4" min="4" style="3" width="3.11"/>
    <col collapsed="false" customWidth="true" hidden="false" outlineLevel="0" max="5" min="5" style="3" width="41.67"/>
    <col collapsed="false" customWidth="true" hidden="false" outlineLevel="0" max="6" min="6" style="3" width="2.11"/>
    <col collapsed="false" customWidth="true" hidden="false" outlineLevel="0" max="37" min="7" style="3" width="7.56"/>
    <col collapsed="false" customWidth="true" hidden="false" outlineLevel="0" max="38" min="38" style="3" width="9"/>
    <col collapsed="false" customWidth="false" hidden="false" outlineLevel="0" max="39" min="39" style="2" width="9.11"/>
    <col collapsed="false" customWidth="false" hidden="false" outlineLevel="0" max="43" min="40" style="3" width="9.11"/>
    <col collapsed="false" customWidth="false" hidden="false" outlineLevel="0" max="349" min="44" style="2" width="9.11"/>
    <col collapsed="false" customWidth="false" hidden="false" outlineLevel="0" max="1024" min="350" style="3" width="9.11"/>
  </cols>
  <sheetData>
    <row r="1" customFormat="false" ht="30" hidden="false" customHeight="true" outlineLevel="0" collapsed="false">
      <c r="B1" s="2"/>
      <c r="C1" s="2"/>
      <c r="D1" s="2"/>
      <c r="E1" s="2"/>
      <c r="F1" s="2"/>
      <c r="G1" s="91" t="str">
        <f aca="false">VLOOKUP(22,TA,TI,FALSE())</f>
        <v>Maandoverzicht gewerkte uren</v>
      </c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N1" s="2"/>
      <c r="AO1" s="2"/>
      <c r="AP1" s="2"/>
      <c r="AQ1" s="2"/>
    </row>
    <row r="2" customFormat="false" ht="13.8" hidden="false" customHeight="false" outlineLevel="0" collapsed="false">
      <c r="B2" s="2"/>
      <c r="C2" s="2"/>
      <c r="D2" s="2"/>
      <c r="E2" s="2"/>
      <c r="F2" s="2"/>
      <c r="G2" s="92" t="str">
        <f aca="false">VLOOKUP(23,TA,TI,FALSE())</f>
        <v>Voor een project binnen het Interreg VI A-programma Deutschland-Nederland</v>
      </c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N2" s="2"/>
      <c r="AO2" s="2"/>
      <c r="AP2" s="2"/>
      <c r="AQ2" s="2"/>
    </row>
    <row r="3" customFormat="false" ht="13.8" hidden="false" customHeight="false" outlineLevel="0" collapsed="false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8"/>
      <c r="W3" s="8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N3" s="2"/>
      <c r="AO3" s="2"/>
      <c r="AP3" s="2"/>
      <c r="AQ3" s="2"/>
    </row>
    <row r="4" customFormat="false" ht="22.8" hidden="false" customHeight="false" outlineLevel="0" collapsed="false">
      <c r="B4" s="20" t="str">
        <f aca="false">VLOOKUP(1,TA,TI,FALSE())</f>
        <v>Jaar</v>
      </c>
      <c r="C4" s="2"/>
      <c r="D4" s="2"/>
      <c r="E4" s="2"/>
      <c r="F4" s="2"/>
      <c r="G4" s="152" t="n">
        <f aca="false">+Overzicht!G5</f>
        <v>2024</v>
      </c>
      <c r="H4" s="152"/>
      <c r="I4" s="2"/>
      <c r="J4" s="153" t="str">
        <f aca="false">VLOOKUP(5,TA,TI,FALSE())</f>
        <v>Maand</v>
      </c>
      <c r="K4" s="153"/>
      <c r="L4" s="154" t="str">
        <f aca="false">VLOOKUP(11,TA,+Sheet2!L1+2,FALSE())</f>
        <v>Maart</v>
      </c>
      <c r="M4" s="154"/>
      <c r="N4" s="154"/>
      <c r="O4" s="154"/>
      <c r="P4" s="2"/>
      <c r="Q4" s="2"/>
      <c r="R4" s="2"/>
      <c r="S4" s="2"/>
      <c r="T4" s="2"/>
      <c r="U4" s="2"/>
      <c r="V4" s="2"/>
      <c r="W4" s="2"/>
      <c r="X4" s="94" t="s">
        <v>5</v>
      </c>
      <c r="Y4" s="94"/>
      <c r="Z4" s="95" t="n">
        <f aca="false">+Overzicht!I24</f>
        <v>1</v>
      </c>
      <c r="AA4" s="95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N4" s="2"/>
      <c r="AO4" s="2"/>
      <c r="AP4" s="2"/>
      <c r="AQ4" s="2"/>
    </row>
    <row r="5" customFormat="false" ht="17.4" hidden="false" customHeight="false" outlineLevel="0" collapsed="false">
      <c r="B5" s="20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N5" s="2"/>
      <c r="AO5" s="2"/>
      <c r="AP5" s="2"/>
      <c r="AQ5" s="2"/>
    </row>
    <row r="6" customFormat="false" ht="21" hidden="false" customHeight="false" outlineLevel="0" collapsed="false">
      <c r="B6" s="96" t="str">
        <f aca="false">VLOOKUP(2,TA,TI,FALSE())</f>
        <v>Voor- en achternaam projectmedewerker</v>
      </c>
      <c r="C6" s="2"/>
      <c r="D6" s="97"/>
      <c r="E6" s="97"/>
      <c r="F6" s="97"/>
      <c r="G6" s="98" t="n">
        <f aca="false">+Overzicht!G7</f>
        <v>0</v>
      </c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N6" s="2"/>
      <c r="AO6" s="2"/>
      <c r="AP6" s="2"/>
      <c r="AQ6" s="2"/>
    </row>
    <row r="7" customFormat="false" ht="17.4" hidden="false" customHeight="false" outlineLevel="0" collapsed="false">
      <c r="B7" s="99"/>
      <c r="C7" s="2"/>
      <c r="D7" s="100"/>
      <c r="E7" s="100"/>
      <c r="F7" s="100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N7" s="2"/>
      <c r="AO7" s="2"/>
      <c r="AP7" s="2"/>
      <c r="AQ7" s="2"/>
    </row>
    <row r="8" customFormat="false" ht="21" hidden="false" customHeight="false" outlineLevel="0" collapsed="false">
      <c r="B8" s="20" t="str">
        <f aca="false">VLOOKUP(3,TA,TI,FALSE())</f>
        <v>Projectpartner waarvoor gewerkt is</v>
      </c>
      <c r="C8" s="2"/>
      <c r="D8" s="2"/>
      <c r="E8" s="2"/>
      <c r="F8" s="2"/>
      <c r="G8" s="98" t="n">
        <f aca="false">+Overzicht!G9</f>
        <v>0</v>
      </c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N8" s="2"/>
      <c r="AO8" s="2"/>
      <c r="AP8" s="2"/>
      <c r="AQ8" s="2"/>
    </row>
    <row r="9" customFormat="false" ht="17.4" hidden="false" customHeight="false" outlineLevel="0" collapsed="false">
      <c r="B9" s="2"/>
      <c r="C9" s="20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N9" s="2"/>
      <c r="AO9" s="2"/>
      <c r="AP9" s="2"/>
      <c r="AQ9" s="2"/>
    </row>
    <row r="10" customFormat="false" ht="18" hidden="false" customHeight="true" outlineLevel="0" collapsed="false">
      <c r="B10" s="113" t="str">
        <f aca="false">VLOOKUP(47,TA,TI,FALSE())</f>
        <v>Projectnummer en -naam (Interreg DE-NL)</v>
      </c>
      <c r="C10" s="113"/>
      <c r="D10" s="113"/>
      <c r="E10" s="113"/>
      <c r="F10" s="2"/>
      <c r="G10" s="101" t="str">
        <f aca="false">VLOOKUP(48,TA,TI,FALSE())</f>
        <v>Goedgekeurde functiegroep (FG) &amp; projectfunctie - InterDB</v>
      </c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2"/>
      <c r="AC10" s="2"/>
      <c r="AD10" s="37" t="s">
        <v>6</v>
      </c>
      <c r="AE10" s="108" t="n">
        <f aca="false">+Overzicht!S12</f>
        <v>0</v>
      </c>
      <c r="AF10" s="2"/>
      <c r="AG10" s="2"/>
      <c r="AH10" s="2"/>
      <c r="AI10" s="2"/>
      <c r="AJ10" s="2"/>
      <c r="AK10" s="2"/>
      <c r="AL10" s="2"/>
      <c r="AN10" s="2"/>
      <c r="AO10" s="2"/>
      <c r="AP10" s="2"/>
      <c r="AQ10" s="2"/>
    </row>
    <row r="11" customFormat="false" ht="14.25" hidden="false" customHeight="true" outlineLevel="0" collapsed="false">
      <c r="B11" s="113"/>
      <c r="C11" s="113"/>
      <c r="D11" s="113"/>
      <c r="E11" s="113"/>
      <c r="F11" s="2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N11" s="2"/>
      <c r="AO11" s="2"/>
      <c r="AP11" s="2"/>
      <c r="AQ11" s="2"/>
    </row>
    <row r="12" customFormat="false" ht="21" hidden="false" customHeight="true" outlineLevel="0" collapsed="false">
      <c r="B12" s="109" t="n">
        <f aca="false">IF(+C22="","",+C22)</f>
        <v>32010</v>
      </c>
      <c r="C12" s="109"/>
      <c r="D12" s="32"/>
      <c r="E12" s="32" t="str">
        <f aca="false">IF(+E22="","",+E22)</f>
        <v>EKW</v>
      </c>
      <c r="F12" s="2"/>
      <c r="G12" s="110" t="str">
        <f aca="false">IFERROR(CONCATENATE(IF(VLOOKUP(+B12,PRF,17,FALSE())="","",VLOOKUP(+B12,PRF,17,FALSE()))," - ",IF(VLOOKUP(+B12,PRF,5,FALSE())="","",VLOOKUP(+B12,PRF,5,FALSE()))),"")</f>
        <v>3 - Docent</v>
      </c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2"/>
      <c r="AC12" s="2"/>
      <c r="AD12" s="112"/>
      <c r="AE12" s="112"/>
      <c r="AF12" s="112"/>
      <c r="AG12" s="112"/>
      <c r="AH12" s="112"/>
      <c r="AI12" s="112"/>
      <c r="AJ12" s="112"/>
      <c r="AK12" s="2"/>
      <c r="AL12" s="2"/>
      <c r="AN12" s="2"/>
      <c r="AO12" s="2"/>
      <c r="AP12" s="2"/>
      <c r="AQ12" s="2"/>
    </row>
    <row r="13" customFormat="false" ht="21" hidden="false" customHeight="true" outlineLevel="0" collapsed="false">
      <c r="B13" s="109" t="str">
        <f aca="false">IF(+C23="","",+C23)</f>
        <v/>
      </c>
      <c r="C13" s="109"/>
      <c r="D13" s="32"/>
      <c r="E13" s="32" t="str">
        <f aca="false">IF(+E23="","",+E23)</f>
        <v/>
      </c>
      <c r="F13" s="2"/>
      <c r="G13" s="110" t="str">
        <f aca="false">IFERROR(CONCATENATE(IF(VLOOKUP(+B13,PRF,17,FALSE())="","",VLOOKUP(+B13,PRF,17,FALSE()))," - ",IF(VLOOKUP(+B13,PRF,5,FALSE())="","",VLOOKUP(+B13,PRF,5,FALSE()))),"")</f>
        <v/>
      </c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2"/>
      <c r="AC13" s="2"/>
      <c r="AD13" s="112"/>
      <c r="AE13" s="112"/>
      <c r="AF13" s="112"/>
      <c r="AG13" s="112"/>
      <c r="AH13" s="112"/>
      <c r="AI13" s="112"/>
      <c r="AJ13" s="112"/>
      <c r="AK13" s="2"/>
      <c r="AL13" s="2"/>
      <c r="AN13" s="2"/>
      <c r="AO13" s="2"/>
      <c r="AP13" s="2"/>
      <c r="AQ13" s="2"/>
    </row>
    <row r="14" customFormat="false" ht="21" hidden="false" customHeight="true" outlineLevel="0" collapsed="false">
      <c r="B14" s="109" t="str">
        <f aca="false">IF(+C24="","",+C24)</f>
        <v/>
      </c>
      <c r="C14" s="109"/>
      <c r="D14" s="32"/>
      <c r="E14" s="32" t="str">
        <f aca="false">IF(+E24="","",+E24)</f>
        <v/>
      </c>
      <c r="F14" s="2"/>
      <c r="G14" s="110" t="str">
        <f aca="false">IFERROR(CONCATENATE(IF(VLOOKUP(+B14,PRF,17,FALSE())="","",VLOOKUP(+B14,PRF,17,FALSE()))," - ",IF(VLOOKUP(+B14,PRF,5,FALSE())="","",VLOOKUP(+B14,PRF,5,FALSE()))),"")</f>
        <v/>
      </c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N14" s="2"/>
      <c r="AO14" s="2"/>
      <c r="AP14" s="2"/>
      <c r="AQ14" s="2"/>
    </row>
    <row r="15" customFormat="false" ht="21" hidden="false" customHeight="true" outlineLevel="0" collapsed="false">
      <c r="B15" s="109" t="str">
        <f aca="false">IF(+C25="","",+C25)</f>
        <v/>
      </c>
      <c r="C15" s="109"/>
      <c r="D15" s="32"/>
      <c r="E15" s="32" t="str">
        <f aca="false">IF(+E25="","",+E25)</f>
        <v/>
      </c>
      <c r="F15" s="2"/>
      <c r="G15" s="110" t="str">
        <f aca="false">IFERROR(CONCATENATE(IF(VLOOKUP(+B15,PRF,17,FALSE())="","",VLOOKUP(+B15,PRF,17,FALSE()))," - ",IF(VLOOKUP(+B15,PRF,5,FALSE())="","",VLOOKUP(+B15,PRF,5,FALSE()))),"")</f>
        <v/>
      </c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N15" s="2"/>
      <c r="AO15" s="2"/>
      <c r="AP15" s="2"/>
      <c r="AQ15" s="2"/>
    </row>
    <row r="16" customFormat="false" ht="21" hidden="false" customHeight="true" outlineLevel="0" collapsed="false">
      <c r="B16" s="109" t="str">
        <f aca="false">IF(+C26="","",+C26)</f>
        <v/>
      </c>
      <c r="C16" s="109"/>
      <c r="D16" s="32"/>
      <c r="E16" s="32" t="str">
        <f aca="false">IF(+E26="","",+E26)</f>
        <v/>
      </c>
      <c r="F16" s="2"/>
      <c r="G16" s="110" t="str">
        <f aca="false">IFERROR(CONCATENATE(IF(VLOOKUP(+B16,PRF,17,FALSE())="","",VLOOKUP(+B16,PRF,17,FALSE()))," - ",IF(VLOOKUP(+B16,PRF,5,FALSE())="","",VLOOKUP(+B16,PRF,5,FALSE()))),"")</f>
        <v/>
      </c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N16" s="2"/>
      <c r="AO16" s="2"/>
      <c r="AP16" s="2"/>
      <c r="AQ16" s="2"/>
    </row>
    <row r="17" s="39" customFormat="true" ht="13.8" hidden="false" customHeight="false" outlineLevel="0" collapsed="false">
      <c r="A17" s="37"/>
      <c r="B17" s="37"/>
      <c r="C17" s="37"/>
      <c r="D17" s="37"/>
      <c r="E17" s="37"/>
      <c r="F17" s="37"/>
      <c r="G17" s="38" t="n">
        <f aca="false">MAX(Feb!AH17,Feb!AI17)+1</f>
        <v>45352</v>
      </c>
      <c r="H17" s="38" t="n">
        <f aca="false">+G17+1</f>
        <v>45353</v>
      </c>
      <c r="I17" s="38" t="n">
        <f aca="false">+H17+1</f>
        <v>45354</v>
      </c>
      <c r="J17" s="38" t="n">
        <f aca="false">+I17+1</f>
        <v>45355</v>
      </c>
      <c r="K17" s="38" t="n">
        <f aca="false">+J17+1</f>
        <v>45356</v>
      </c>
      <c r="L17" s="38" t="n">
        <f aca="false">+K17+1</f>
        <v>45357</v>
      </c>
      <c r="M17" s="38" t="n">
        <f aca="false">+L17+1</f>
        <v>45358</v>
      </c>
      <c r="N17" s="38" t="n">
        <f aca="false">+M17+1</f>
        <v>45359</v>
      </c>
      <c r="O17" s="38" t="n">
        <f aca="false">+N17+1</f>
        <v>45360</v>
      </c>
      <c r="P17" s="38" t="n">
        <f aca="false">+O17+1</f>
        <v>45361</v>
      </c>
      <c r="Q17" s="38" t="n">
        <f aca="false">+P17+1</f>
        <v>45362</v>
      </c>
      <c r="R17" s="38" t="n">
        <f aca="false">+Q17+1</f>
        <v>45363</v>
      </c>
      <c r="S17" s="38" t="n">
        <f aca="false">+R17+1</f>
        <v>45364</v>
      </c>
      <c r="T17" s="38" t="n">
        <f aca="false">+S17+1</f>
        <v>45365</v>
      </c>
      <c r="U17" s="38" t="n">
        <f aca="false">+T17+1</f>
        <v>45366</v>
      </c>
      <c r="V17" s="38" t="n">
        <f aca="false">+U17+1</f>
        <v>45367</v>
      </c>
      <c r="W17" s="38" t="n">
        <f aca="false">+V17+1</f>
        <v>45368</v>
      </c>
      <c r="X17" s="38" t="n">
        <f aca="false">+W17+1</f>
        <v>45369</v>
      </c>
      <c r="Y17" s="38" t="n">
        <f aca="false">+X17+1</f>
        <v>45370</v>
      </c>
      <c r="Z17" s="38" t="n">
        <f aca="false">+Y17+1</f>
        <v>45371</v>
      </c>
      <c r="AA17" s="38" t="n">
        <f aca="false">+Z17+1</f>
        <v>45372</v>
      </c>
      <c r="AB17" s="38" t="n">
        <f aca="false">+AA17+1</f>
        <v>45373</v>
      </c>
      <c r="AC17" s="38" t="n">
        <f aca="false">+AB17+1</f>
        <v>45374</v>
      </c>
      <c r="AD17" s="38" t="n">
        <f aca="false">+AC17+1</f>
        <v>45375</v>
      </c>
      <c r="AE17" s="38" t="n">
        <f aca="false">+AD17+1</f>
        <v>45376</v>
      </c>
      <c r="AF17" s="38" t="n">
        <f aca="false">+AE17+1</f>
        <v>45377</v>
      </c>
      <c r="AG17" s="38" t="n">
        <f aca="false">+AF17+1</f>
        <v>45378</v>
      </c>
      <c r="AH17" s="38" t="n">
        <f aca="false">+AG17+1</f>
        <v>45379</v>
      </c>
      <c r="AI17" s="38" t="n">
        <f aca="false">+AH17+1</f>
        <v>45380</v>
      </c>
      <c r="AJ17" s="38" t="n">
        <f aca="false">+AI17+1</f>
        <v>45381</v>
      </c>
      <c r="AK17" s="38" t="n">
        <f aca="false">+AJ17+1</f>
        <v>45382</v>
      </c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7"/>
      <c r="DD17" s="37"/>
      <c r="DE17" s="37"/>
      <c r="DF17" s="37"/>
      <c r="DG17" s="37"/>
      <c r="DH17" s="37"/>
      <c r="DI17" s="37"/>
      <c r="DJ17" s="37"/>
      <c r="DK17" s="37"/>
      <c r="DL17" s="37"/>
      <c r="DM17" s="37"/>
      <c r="DN17" s="37"/>
      <c r="DO17" s="37"/>
      <c r="DP17" s="37"/>
      <c r="DQ17" s="37"/>
      <c r="DR17" s="37"/>
      <c r="DS17" s="37"/>
      <c r="DT17" s="37"/>
      <c r="DU17" s="37"/>
      <c r="DV17" s="37"/>
      <c r="DW17" s="37"/>
      <c r="DX17" s="37"/>
      <c r="DY17" s="37"/>
      <c r="DZ17" s="37"/>
      <c r="EA17" s="37"/>
      <c r="EB17" s="37"/>
      <c r="EC17" s="37"/>
      <c r="ED17" s="37"/>
      <c r="EE17" s="37"/>
      <c r="EF17" s="37"/>
      <c r="EG17" s="37"/>
      <c r="EH17" s="37"/>
      <c r="EI17" s="37"/>
      <c r="EJ17" s="37"/>
      <c r="EK17" s="37"/>
      <c r="EL17" s="37"/>
      <c r="EM17" s="37"/>
      <c r="EN17" s="37"/>
      <c r="EO17" s="37"/>
      <c r="EP17" s="37"/>
      <c r="EQ17" s="37"/>
      <c r="ER17" s="37"/>
      <c r="ES17" s="37"/>
      <c r="ET17" s="37"/>
      <c r="EU17" s="37"/>
      <c r="EV17" s="37"/>
      <c r="EW17" s="37"/>
      <c r="EX17" s="37"/>
      <c r="EY17" s="37"/>
      <c r="EZ17" s="37"/>
      <c r="FA17" s="37"/>
      <c r="FB17" s="37"/>
      <c r="FC17" s="37"/>
      <c r="FD17" s="37"/>
      <c r="FE17" s="37"/>
      <c r="FF17" s="37"/>
      <c r="FG17" s="37"/>
      <c r="FH17" s="37"/>
      <c r="FI17" s="37"/>
      <c r="FJ17" s="37"/>
      <c r="FK17" s="37"/>
      <c r="FL17" s="37"/>
      <c r="FM17" s="37"/>
      <c r="FN17" s="37"/>
      <c r="FO17" s="37"/>
      <c r="FP17" s="37"/>
      <c r="FQ17" s="37"/>
      <c r="FR17" s="37"/>
      <c r="FS17" s="37"/>
      <c r="FT17" s="37"/>
      <c r="FU17" s="37"/>
      <c r="FV17" s="37"/>
      <c r="FW17" s="37"/>
      <c r="FX17" s="37"/>
      <c r="FY17" s="37"/>
      <c r="FZ17" s="37"/>
      <c r="GA17" s="37"/>
      <c r="GB17" s="37"/>
      <c r="GC17" s="37"/>
      <c r="GD17" s="37"/>
      <c r="GE17" s="37"/>
      <c r="GF17" s="37"/>
      <c r="GG17" s="37"/>
      <c r="GH17" s="37"/>
      <c r="GI17" s="37"/>
      <c r="GJ17" s="37"/>
      <c r="GK17" s="37"/>
      <c r="GL17" s="37"/>
      <c r="GM17" s="37"/>
      <c r="GN17" s="37"/>
      <c r="GO17" s="37"/>
      <c r="GP17" s="37"/>
      <c r="GQ17" s="37"/>
      <c r="GR17" s="37"/>
      <c r="GS17" s="37"/>
      <c r="GT17" s="37"/>
      <c r="GU17" s="37"/>
      <c r="GV17" s="37"/>
      <c r="GW17" s="37"/>
      <c r="GX17" s="37"/>
      <c r="GY17" s="37"/>
      <c r="GZ17" s="37"/>
      <c r="HA17" s="37"/>
      <c r="HB17" s="37"/>
      <c r="HC17" s="37"/>
      <c r="HD17" s="37"/>
      <c r="HE17" s="37"/>
      <c r="HF17" s="37"/>
      <c r="HG17" s="37"/>
      <c r="HH17" s="37"/>
      <c r="HI17" s="37"/>
      <c r="HJ17" s="37"/>
      <c r="HK17" s="37"/>
      <c r="HL17" s="37"/>
      <c r="HM17" s="37"/>
      <c r="HN17" s="37"/>
      <c r="HO17" s="37"/>
      <c r="HP17" s="37"/>
      <c r="HQ17" s="37"/>
      <c r="HR17" s="37"/>
      <c r="HS17" s="37"/>
      <c r="HT17" s="37"/>
      <c r="HU17" s="37"/>
      <c r="HV17" s="37"/>
      <c r="HW17" s="37"/>
      <c r="HX17" s="37"/>
      <c r="HY17" s="37"/>
      <c r="HZ17" s="37"/>
      <c r="IA17" s="37"/>
      <c r="IB17" s="37"/>
      <c r="IC17" s="37"/>
      <c r="ID17" s="37"/>
      <c r="IE17" s="37"/>
      <c r="IF17" s="37"/>
      <c r="IG17" s="37"/>
      <c r="IH17" s="37"/>
      <c r="II17" s="37"/>
      <c r="IJ17" s="37"/>
      <c r="IK17" s="37"/>
      <c r="IL17" s="37"/>
      <c r="IM17" s="37"/>
      <c r="IN17" s="37"/>
      <c r="IO17" s="37"/>
      <c r="IP17" s="37"/>
      <c r="IQ17" s="37"/>
      <c r="IR17" s="37"/>
      <c r="IS17" s="37"/>
      <c r="IT17" s="37"/>
      <c r="IU17" s="37"/>
      <c r="IV17" s="37"/>
      <c r="IW17" s="37"/>
      <c r="IX17" s="37"/>
      <c r="IY17" s="37"/>
      <c r="IZ17" s="37"/>
      <c r="JA17" s="37"/>
      <c r="JB17" s="37"/>
      <c r="JC17" s="37"/>
      <c r="JD17" s="37"/>
      <c r="JE17" s="37"/>
      <c r="JF17" s="37"/>
      <c r="JG17" s="37"/>
      <c r="JH17" s="37"/>
      <c r="JI17" s="37"/>
      <c r="JJ17" s="37"/>
      <c r="JK17" s="37"/>
      <c r="JL17" s="37"/>
      <c r="JM17" s="37"/>
      <c r="JN17" s="37"/>
      <c r="JO17" s="37"/>
      <c r="JP17" s="37"/>
      <c r="JQ17" s="37"/>
      <c r="JR17" s="37"/>
      <c r="JS17" s="37"/>
      <c r="JT17" s="37"/>
      <c r="JU17" s="37"/>
      <c r="JV17" s="37"/>
      <c r="JW17" s="37"/>
      <c r="JX17" s="37"/>
      <c r="JY17" s="37"/>
      <c r="JZ17" s="37"/>
      <c r="KA17" s="37"/>
      <c r="KB17" s="37"/>
      <c r="KC17" s="37"/>
      <c r="KD17" s="37"/>
      <c r="KE17" s="37"/>
      <c r="KF17" s="37"/>
      <c r="KG17" s="37"/>
      <c r="KH17" s="37"/>
      <c r="KI17" s="37"/>
      <c r="KJ17" s="37"/>
      <c r="KK17" s="37"/>
      <c r="KL17" s="37"/>
      <c r="KM17" s="37"/>
      <c r="KN17" s="37"/>
      <c r="KO17" s="37"/>
      <c r="KP17" s="37"/>
      <c r="KQ17" s="37"/>
      <c r="KR17" s="37"/>
      <c r="KS17" s="37"/>
      <c r="KT17" s="37"/>
      <c r="KU17" s="37"/>
      <c r="KV17" s="37"/>
      <c r="KW17" s="37"/>
      <c r="KX17" s="37"/>
      <c r="KY17" s="37"/>
      <c r="KZ17" s="37"/>
      <c r="LA17" s="37"/>
      <c r="LB17" s="37"/>
      <c r="LC17" s="37"/>
      <c r="LD17" s="37"/>
      <c r="LE17" s="37"/>
      <c r="LF17" s="37"/>
      <c r="LG17" s="37"/>
      <c r="LH17" s="37"/>
      <c r="LI17" s="37"/>
      <c r="LJ17" s="37"/>
      <c r="LK17" s="37"/>
      <c r="LL17" s="37"/>
      <c r="LM17" s="37"/>
      <c r="LN17" s="37"/>
      <c r="LO17" s="37"/>
      <c r="LP17" s="37"/>
      <c r="LQ17" s="37"/>
      <c r="LR17" s="37"/>
      <c r="LS17" s="37"/>
      <c r="LT17" s="37"/>
      <c r="LU17" s="37"/>
      <c r="LV17" s="37"/>
      <c r="LW17" s="37"/>
      <c r="LX17" s="37"/>
      <c r="LY17" s="37"/>
      <c r="LZ17" s="37"/>
      <c r="MA17" s="37"/>
      <c r="MB17" s="37"/>
      <c r="MC17" s="37"/>
      <c r="MD17" s="37"/>
      <c r="ME17" s="37"/>
      <c r="MF17" s="37"/>
      <c r="MG17" s="37"/>
      <c r="MH17" s="37"/>
      <c r="MI17" s="37"/>
      <c r="MJ17" s="37"/>
      <c r="MK17" s="37"/>
    </row>
    <row r="18" customFormat="false" ht="15.6" hidden="false" customHeight="false" outlineLevel="0" collapsed="false">
      <c r="B18" s="40"/>
      <c r="C18" s="114"/>
      <c r="D18" s="115"/>
      <c r="E18" s="116" t="str">
        <f aca="false">CONCATENATE(VLOOKUP(37,TA,TI,FALSE()),": ")</f>
        <v>Dag: </v>
      </c>
      <c r="F18" s="116"/>
      <c r="G18" s="117" t="n">
        <v>1</v>
      </c>
      <c r="H18" s="118" t="n">
        <f aca="false">+G18+1</f>
        <v>2</v>
      </c>
      <c r="I18" s="118" t="n">
        <f aca="false">+H18+1</f>
        <v>3</v>
      </c>
      <c r="J18" s="118" t="n">
        <f aca="false">+I18+1</f>
        <v>4</v>
      </c>
      <c r="K18" s="118" t="n">
        <f aca="false">+J18+1</f>
        <v>5</v>
      </c>
      <c r="L18" s="118" t="n">
        <f aca="false">+K18+1</f>
        <v>6</v>
      </c>
      <c r="M18" s="118" t="n">
        <f aca="false">+L18+1</f>
        <v>7</v>
      </c>
      <c r="N18" s="118" t="n">
        <f aca="false">+M18+1</f>
        <v>8</v>
      </c>
      <c r="O18" s="118" t="n">
        <f aca="false">+N18+1</f>
        <v>9</v>
      </c>
      <c r="P18" s="118" t="n">
        <f aca="false">+O18+1</f>
        <v>10</v>
      </c>
      <c r="Q18" s="118" t="n">
        <f aca="false">+P18+1</f>
        <v>11</v>
      </c>
      <c r="R18" s="118" t="n">
        <f aca="false">+Q18+1</f>
        <v>12</v>
      </c>
      <c r="S18" s="118" t="n">
        <f aca="false">+R18+1</f>
        <v>13</v>
      </c>
      <c r="T18" s="118" t="n">
        <f aca="false">+S18+1</f>
        <v>14</v>
      </c>
      <c r="U18" s="118" t="n">
        <f aca="false">+T18+1</f>
        <v>15</v>
      </c>
      <c r="V18" s="118" t="n">
        <f aca="false">+U18+1</f>
        <v>16</v>
      </c>
      <c r="W18" s="118" t="n">
        <f aca="false">+V18+1</f>
        <v>17</v>
      </c>
      <c r="X18" s="118" t="n">
        <f aca="false">+W18+1</f>
        <v>18</v>
      </c>
      <c r="Y18" s="118" t="n">
        <f aca="false">+X18+1</f>
        <v>19</v>
      </c>
      <c r="Z18" s="118" t="n">
        <f aca="false">+Y18+1</f>
        <v>20</v>
      </c>
      <c r="AA18" s="118" t="n">
        <f aca="false">+Z18+1</f>
        <v>21</v>
      </c>
      <c r="AB18" s="118" t="n">
        <f aca="false">+AA18+1</f>
        <v>22</v>
      </c>
      <c r="AC18" s="118" t="n">
        <f aca="false">+AB18+1</f>
        <v>23</v>
      </c>
      <c r="AD18" s="118" t="n">
        <f aca="false">+AC18+1</f>
        <v>24</v>
      </c>
      <c r="AE18" s="118" t="n">
        <f aca="false">+AD18+1</f>
        <v>25</v>
      </c>
      <c r="AF18" s="118" t="n">
        <f aca="false">+AE18+1</f>
        <v>26</v>
      </c>
      <c r="AG18" s="118" t="n">
        <f aca="false">+AF18+1</f>
        <v>27</v>
      </c>
      <c r="AH18" s="118" t="n">
        <f aca="false">+AG18+1</f>
        <v>28</v>
      </c>
      <c r="AI18" s="118" t="n">
        <f aca="false">+AH18+1</f>
        <v>29</v>
      </c>
      <c r="AJ18" s="118" t="n">
        <f aca="false">+AI18+1</f>
        <v>30</v>
      </c>
      <c r="AK18" s="118" t="n">
        <f aca="false">+AJ18+1</f>
        <v>31</v>
      </c>
      <c r="AL18" s="119" t="str">
        <f aca="false">VLOOKUP(7,TA,TI,FALSE())</f>
        <v>Totaal</v>
      </c>
      <c r="AN18" s="2"/>
      <c r="AO18" s="2"/>
      <c r="AP18" s="2"/>
      <c r="AQ18" s="2"/>
    </row>
    <row r="19" customFormat="false" ht="15.6" hidden="false" customHeight="false" outlineLevel="0" collapsed="false">
      <c r="B19" s="45"/>
      <c r="C19" s="120" t="str">
        <f aca="false">VLOOKUP(6,TA,TI,FALSE())</f>
        <v>Werkzaamheden:</v>
      </c>
      <c r="D19" s="121"/>
      <c r="E19" s="121"/>
      <c r="F19" s="121"/>
      <c r="G19" s="122" t="str">
        <f aca="false">IF(TI=2,IF(WEEKDAY(G17)=1,"Zo",IF(WEEKDAY(G17)=2,"Ma",IF(WEEKDAY(G17)=3,"Di",IF(WEEKDAY(G17)=4,"Wo",IF(WEEKDAY(G17)=5,"Do",IF(WEEKDAY(G17)=6,"Vr",IF(WEEKDAY(G17)=7,"Za"))))))),IF(WEEKDAY(G17)=1,"So",IF(WEEKDAY(G17)=2,"Mo",IF(WEEKDAY(G17)=3,"Di",IF(WEEKDAY(G17)=4,"Mi",IF(WEEKDAY(G17)=5,"Do",IF(WEEKDAY(G17)=6,"Fr",IF(WEEKDAY(G17)=7,"Sa"))))))))</f>
        <v>Vr</v>
      </c>
      <c r="H19" s="123" t="str">
        <f aca="false">IF(TI=2,IF(WEEKDAY(H17)=1,"Zo",IF(WEEKDAY(H17)=2,"Ma",IF(WEEKDAY(H17)=3,"Di",IF(WEEKDAY(H17)=4,"Wo",IF(WEEKDAY(H17)=5,"Do",IF(WEEKDAY(H17)=6,"Vr",IF(WEEKDAY(H17)=7,"Za"))))))),IF(WEEKDAY(H17)=1,"So",IF(WEEKDAY(H17)=2,"Mo",IF(WEEKDAY(H17)=3,"Di",IF(WEEKDAY(H17)=4,"Mi",IF(WEEKDAY(H17)=5,"Do",IF(WEEKDAY(H17)=6,"Fr",IF(WEEKDAY(H17)=7,"Sa"))))))))</f>
        <v>Za</v>
      </c>
      <c r="I19" s="123" t="str">
        <f aca="false">IF(TI=2,IF(WEEKDAY(I17)=1,"Zo",IF(WEEKDAY(I17)=2,"Ma",IF(WEEKDAY(I17)=3,"Di",IF(WEEKDAY(I17)=4,"Wo",IF(WEEKDAY(I17)=5,"Do",IF(WEEKDAY(I17)=6,"Vr",IF(WEEKDAY(I17)=7,"Za"))))))),IF(WEEKDAY(I17)=1,"So",IF(WEEKDAY(I17)=2,"Mo",IF(WEEKDAY(I17)=3,"Di",IF(WEEKDAY(I17)=4,"Mi",IF(WEEKDAY(I17)=5,"Do",IF(WEEKDAY(I17)=6,"Fr",IF(WEEKDAY(I17)=7,"Sa"))))))))</f>
        <v>Zo</v>
      </c>
      <c r="J19" s="123" t="str">
        <f aca="false">IF(TI=2,IF(WEEKDAY(J17)=1,"Zo",IF(WEEKDAY(J17)=2,"Ma",IF(WEEKDAY(J17)=3,"Di",IF(WEEKDAY(J17)=4,"Wo",IF(WEEKDAY(J17)=5,"Do",IF(WEEKDAY(J17)=6,"Vr",IF(WEEKDAY(J17)=7,"Za"))))))),IF(WEEKDAY(J17)=1,"So",IF(WEEKDAY(J17)=2,"Mo",IF(WEEKDAY(J17)=3,"Di",IF(WEEKDAY(J17)=4,"Mi",IF(WEEKDAY(J17)=5,"Do",IF(WEEKDAY(J17)=6,"Fr",IF(WEEKDAY(J17)=7,"Sa"))))))))</f>
        <v>Ma</v>
      </c>
      <c r="K19" s="123" t="str">
        <f aca="false">IF(TI=2,IF(WEEKDAY(K17)=1,"Zo",IF(WEEKDAY(K17)=2,"Ma",IF(WEEKDAY(K17)=3,"Di",IF(WEEKDAY(K17)=4,"Wo",IF(WEEKDAY(K17)=5,"Do",IF(WEEKDAY(K17)=6,"Vr",IF(WEEKDAY(K17)=7,"Za"))))))),IF(WEEKDAY(K17)=1,"So",IF(WEEKDAY(K17)=2,"Mo",IF(WEEKDAY(K17)=3,"Di",IF(WEEKDAY(K17)=4,"Mi",IF(WEEKDAY(K17)=5,"Do",IF(WEEKDAY(K17)=6,"Fr",IF(WEEKDAY(K17)=7,"Sa"))))))))</f>
        <v>Di</v>
      </c>
      <c r="L19" s="123" t="str">
        <f aca="false">IF(TI=2,IF(WEEKDAY(L17)=1,"Zo",IF(WEEKDAY(L17)=2,"Ma",IF(WEEKDAY(L17)=3,"Di",IF(WEEKDAY(L17)=4,"Wo",IF(WEEKDAY(L17)=5,"Do",IF(WEEKDAY(L17)=6,"Vr",IF(WEEKDAY(L17)=7,"Za"))))))),IF(WEEKDAY(L17)=1,"So",IF(WEEKDAY(L17)=2,"Mo",IF(WEEKDAY(L17)=3,"Di",IF(WEEKDAY(L17)=4,"Mi",IF(WEEKDAY(L17)=5,"Do",IF(WEEKDAY(L17)=6,"Fr",IF(WEEKDAY(L17)=7,"Sa"))))))))</f>
        <v>Wo</v>
      </c>
      <c r="M19" s="123" t="str">
        <f aca="false">IF(TI=2,IF(WEEKDAY(M17)=1,"Zo",IF(WEEKDAY(M17)=2,"Ma",IF(WEEKDAY(M17)=3,"Di",IF(WEEKDAY(M17)=4,"Wo",IF(WEEKDAY(M17)=5,"Do",IF(WEEKDAY(M17)=6,"Vr",IF(WEEKDAY(M17)=7,"Za"))))))),IF(WEEKDAY(M17)=1,"So",IF(WEEKDAY(M17)=2,"Mo",IF(WEEKDAY(M17)=3,"Di",IF(WEEKDAY(M17)=4,"Mi",IF(WEEKDAY(M17)=5,"Do",IF(WEEKDAY(M17)=6,"Fr",IF(WEEKDAY(M17)=7,"Sa"))))))))</f>
        <v>Do</v>
      </c>
      <c r="N19" s="123" t="str">
        <f aca="false">IF(TI=2,IF(WEEKDAY(N17)=1,"Zo",IF(WEEKDAY(N17)=2,"Ma",IF(WEEKDAY(N17)=3,"Di",IF(WEEKDAY(N17)=4,"Wo",IF(WEEKDAY(N17)=5,"Do",IF(WEEKDAY(N17)=6,"Vr",IF(WEEKDAY(N17)=7,"Za"))))))),IF(WEEKDAY(N17)=1,"So",IF(WEEKDAY(N17)=2,"Mo",IF(WEEKDAY(N17)=3,"Di",IF(WEEKDAY(N17)=4,"Mi",IF(WEEKDAY(N17)=5,"Do",IF(WEEKDAY(N17)=6,"Fr",IF(WEEKDAY(N17)=7,"Sa"))))))))</f>
        <v>Vr</v>
      </c>
      <c r="O19" s="123" t="str">
        <f aca="false">IF(TI=2,IF(WEEKDAY(O17)=1,"Zo",IF(WEEKDAY(O17)=2,"Ma",IF(WEEKDAY(O17)=3,"Di",IF(WEEKDAY(O17)=4,"Wo",IF(WEEKDAY(O17)=5,"Do",IF(WEEKDAY(O17)=6,"Vr",IF(WEEKDAY(O17)=7,"Za"))))))),IF(WEEKDAY(O17)=1,"So",IF(WEEKDAY(O17)=2,"Mo",IF(WEEKDAY(O17)=3,"Di",IF(WEEKDAY(O17)=4,"Mi",IF(WEEKDAY(O17)=5,"Do",IF(WEEKDAY(O17)=6,"Fr",IF(WEEKDAY(O17)=7,"Sa"))))))))</f>
        <v>Za</v>
      </c>
      <c r="P19" s="123" t="str">
        <f aca="false">IF(TI=2,IF(WEEKDAY(P17)=1,"Zo",IF(WEEKDAY(P17)=2,"Ma",IF(WEEKDAY(P17)=3,"Di",IF(WEEKDAY(P17)=4,"Wo",IF(WEEKDAY(P17)=5,"Do",IF(WEEKDAY(P17)=6,"Vr",IF(WEEKDAY(P17)=7,"Za"))))))),IF(WEEKDAY(P17)=1,"So",IF(WEEKDAY(P17)=2,"Mo",IF(WEEKDAY(P17)=3,"Di",IF(WEEKDAY(P17)=4,"Mi",IF(WEEKDAY(P17)=5,"Do",IF(WEEKDAY(P17)=6,"Fr",IF(WEEKDAY(P17)=7,"Sa"))))))))</f>
        <v>Zo</v>
      </c>
      <c r="Q19" s="123" t="str">
        <f aca="false">IF(TI=2,IF(WEEKDAY(Q17)=1,"Zo",IF(WEEKDAY(Q17)=2,"Ma",IF(WEEKDAY(Q17)=3,"Di",IF(WEEKDAY(Q17)=4,"Wo",IF(WEEKDAY(Q17)=5,"Do",IF(WEEKDAY(Q17)=6,"Vr",IF(WEEKDAY(Q17)=7,"Za"))))))),IF(WEEKDAY(Q17)=1,"So",IF(WEEKDAY(Q17)=2,"Mo",IF(WEEKDAY(Q17)=3,"Di",IF(WEEKDAY(Q17)=4,"Mi",IF(WEEKDAY(Q17)=5,"Do",IF(WEEKDAY(Q17)=6,"Fr",IF(WEEKDAY(Q17)=7,"Sa"))))))))</f>
        <v>Ma</v>
      </c>
      <c r="R19" s="123" t="str">
        <f aca="false">IF(TI=2,IF(WEEKDAY(R17)=1,"Zo",IF(WEEKDAY(R17)=2,"Ma",IF(WEEKDAY(R17)=3,"Di",IF(WEEKDAY(R17)=4,"Wo",IF(WEEKDAY(R17)=5,"Do",IF(WEEKDAY(R17)=6,"Vr",IF(WEEKDAY(R17)=7,"Za"))))))),IF(WEEKDAY(R17)=1,"So",IF(WEEKDAY(R17)=2,"Mo",IF(WEEKDAY(R17)=3,"Di",IF(WEEKDAY(R17)=4,"Mi",IF(WEEKDAY(R17)=5,"Do",IF(WEEKDAY(R17)=6,"Fr",IF(WEEKDAY(R17)=7,"Sa"))))))))</f>
        <v>Di</v>
      </c>
      <c r="S19" s="123" t="str">
        <f aca="false">IF(TI=2,IF(WEEKDAY(S17)=1,"Zo",IF(WEEKDAY(S17)=2,"Ma",IF(WEEKDAY(S17)=3,"Di",IF(WEEKDAY(S17)=4,"Wo",IF(WEEKDAY(S17)=5,"Do",IF(WEEKDAY(S17)=6,"Vr",IF(WEEKDAY(S17)=7,"Za"))))))),IF(WEEKDAY(S17)=1,"So",IF(WEEKDAY(S17)=2,"Mo",IF(WEEKDAY(S17)=3,"Di",IF(WEEKDAY(S17)=4,"Mi",IF(WEEKDAY(S17)=5,"Do",IF(WEEKDAY(S17)=6,"Fr",IF(WEEKDAY(S17)=7,"Sa"))))))))</f>
        <v>Wo</v>
      </c>
      <c r="T19" s="123" t="str">
        <f aca="false">IF(TI=2,IF(WEEKDAY(T17)=1,"Zo",IF(WEEKDAY(T17)=2,"Ma",IF(WEEKDAY(T17)=3,"Di",IF(WEEKDAY(T17)=4,"Wo",IF(WEEKDAY(T17)=5,"Do",IF(WEEKDAY(T17)=6,"Vr",IF(WEEKDAY(T17)=7,"Za"))))))),IF(WEEKDAY(T17)=1,"So",IF(WEEKDAY(T17)=2,"Mo",IF(WEEKDAY(T17)=3,"Di",IF(WEEKDAY(T17)=4,"Mi",IF(WEEKDAY(T17)=5,"Do",IF(WEEKDAY(T17)=6,"Fr",IF(WEEKDAY(T17)=7,"Sa"))))))))</f>
        <v>Do</v>
      </c>
      <c r="U19" s="123" t="str">
        <f aca="false">IF(TI=2,IF(WEEKDAY(U17)=1,"Zo",IF(WEEKDAY(U17)=2,"Ma",IF(WEEKDAY(U17)=3,"Di",IF(WEEKDAY(U17)=4,"Wo",IF(WEEKDAY(U17)=5,"Do",IF(WEEKDAY(U17)=6,"Vr",IF(WEEKDAY(U17)=7,"Za"))))))),IF(WEEKDAY(U17)=1,"So",IF(WEEKDAY(U17)=2,"Mo",IF(WEEKDAY(U17)=3,"Di",IF(WEEKDAY(U17)=4,"Mi",IF(WEEKDAY(U17)=5,"Do",IF(WEEKDAY(U17)=6,"Fr",IF(WEEKDAY(U17)=7,"Sa"))))))))</f>
        <v>Vr</v>
      </c>
      <c r="V19" s="123" t="str">
        <f aca="false">IF(TI=2,IF(WEEKDAY(V17)=1,"Zo",IF(WEEKDAY(V17)=2,"Ma",IF(WEEKDAY(V17)=3,"Di",IF(WEEKDAY(V17)=4,"Wo",IF(WEEKDAY(V17)=5,"Do",IF(WEEKDAY(V17)=6,"Vr",IF(WEEKDAY(V17)=7,"Za"))))))),IF(WEEKDAY(V17)=1,"So",IF(WEEKDAY(V17)=2,"Mo",IF(WEEKDAY(V17)=3,"Di",IF(WEEKDAY(V17)=4,"Mi",IF(WEEKDAY(V17)=5,"Do",IF(WEEKDAY(V17)=6,"Fr",IF(WEEKDAY(V17)=7,"Sa"))))))))</f>
        <v>Za</v>
      </c>
      <c r="W19" s="123" t="str">
        <f aca="false">IF(TI=2,IF(WEEKDAY(W17)=1,"Zo",IF(WEEKDAY(W17)=2,"Ma",IF(WEEKDAY(W17)=3,"Di",IF(WEEKDAY(W17)=4,"Wo",IF(WEEKDAY(W17)=5,"Do",IF(WEEKDAY(W17)=6,"Vr",IF(WEEKDAY(W17)=7,"Za"))))))),IF(WEEKDAY(W17)=1,"So",IF(WEEKDAY(W17)=2,"Mo",IF(WEEKDAY(W17)=3,"Di",IF(WEEKDAY(W17)=4,"Mi",IF(WEEKDAY(W17)=5,"Do",IF(WEEKDAY(W17)=6,"Fr",IF(WEEKDAY(W17)=7,"Sa"))))))))</f>
        <v>Zo</v>
      </c>
      <c r="X19" s="123" t="str">
        <f aca="false">IF(TI=2,IF(WEEKDAY(X17)=1,"Zo",IF(WEEKDAY(X17)=2,"Ma",IF(WEEKDAY(X17)=3,"Di",IF(WEEKDAY(X17)=4,"Wo",IF(WEEKDAY(X17)=5,"Do",IF(WEEKDAY(X17)=6,"Vr",IF(WEEKDAY(X17)=7,"Za"))))))),IF(WEEKDAY(X17)=1,"So",IF(WEEKDAY(X17)=2,"Mo",IF(WEEKDAY(X17)=3,"Di",IF(WEEKDAY(X17)=4,"Mi",IF(WEEKDAY(X17)=5,"Do",IF(WEEKDAY(X17)=6,"Fr",IF(WEEKDAY(X17)=7,"Sa"))))))))</f>
        <v>Ma</v>
      </c>
      <c r="Y19" s="123" t="str">
        <f aca="false">IF(TI=2,IF(WEEKDAY(Y17)=1,"Zo",IF(WEEKDAY(Y17)=2,"Ma",IF(WEEKDAY(Y17)=3,"Di",IF(WEEKDAY(Y17)=4,"Wo",IF(WEEKDAY(Y17)=5,"Do",IF(WEEKDAY(Y17)=6,"Vr",IF(WEEKDAY(Y17)=7,"Za"))))))),IF(WEEKDAY(Y17)=1,"So",IF(WEEKDAY(Y17)=2,"Mo",IF(WEEKDAY(Y17)=3,"Di",IF(WEEKDAY(Y17)=4,"Mi",IF(WEEKDAY(Y17)=5,"Do",IF(WEEKDAY(Y17)=6,"Fr",IF(WEEKDAY(Y17)=7,"Sa"))))))))</f>
        <v>Di</v>
      </c>
      <c r="Z19" s="123" t="str">
        <f aca="false">IF(TI=2,IF(WEEKDAY(Z17)=1,"Zo",IF(WEEKDAY(Z17)=2,"Ma",IF(WEEKDAY(Z17)=3,"Di",IF(WEEKDAY(Z17)=4,"Wo",IF(WEEKDAY(Z17)=5,"Do",IF(WEEKDAY(Z17)=6,"Vr",IF(WEEKDAY(Z17)=7,"Za"))))))),IF(WEEKDAY(Z17)=1,"So",IF(WEEKDAY(Z17)=2,"Mo",IF(WEEKDAY(Z17)=3,"Di",IF(WEEKDAY(Z17)=4,"Mi",IF(WEEKDAY(Z17)=5,"Do",IF(WEEKDAY(Z17)=6,"Fr",IF(WEEKDAY(Z17)=7,"Sa"))))))))</f>
        <v>Wo</v>
      </c>
      <c r="AA19" s="123" t="str">
        <f aca="false">IF(TI=2,IF(WEEKDAY(AA17)=1,"Zo",IF(WEEKDAY(AA17)=2,"Ma",IF(WEEKDAY(AA17)=3,"Di",IF(WEEKDAY(AA17)=4,"Wo",IF(WEEKDAY(AA17)=5,"Do",IF(WEEKDAY(AA17)=6,"Vr",IF(WEEKDAY(AA17)=7,"Za"))))))),IF(WEEKDAY(AA17)=1,"So",IF(WEEKDAY(AA17)=2,"Mo",IF(WEEKDAY(AA17)=3,"Di",IF(WEEKDAY(AA17)=4,"Mi",IF(WEEKDAY(AA17)=5,"Do",IF(WEEKDAY(AA17)=6,"Fr",IF(WEEKDAY(AA17)=7,"Sa"))))))))</f>
        <v>Do</v>
      </c>
      <c r="AB19" s="123" t="str">
        <f aca="false">IF(TI=2,IF(WEEKDAY(AB17)=1,"Zo",IF(WEEKDAY(AB17)=2,"Ma",IF(WEEKDAY(AB17)=3,"Di",IF(WEEKDAY(AB17)=4,"Wo",IF(WEEKDAY(AB17)=5,"Do",IF(WEEKDAY(AB17)=6,"Vr",IF(WEEKDAY(AB17)=7,"Za"))))))),IF(WEEKDAY(AB17)=1,"So",IF(WEEKDAY(AB17)=2,"Mo",IF(WEEKDAY(AB17)=3,"Di",IF(WEEKDAY(AB17)=4,"Mi",IF(WEEKDAY(AB17)=5,"Do",IF(WEEKDAY(AB17)=6,"Fr",IF(WEEKDAY(AB17)=7,"Sa"))))))))</f>
        <v>Vr</v>
      </c>
      <c r="AC19" s="123" t="str">
        <f aca="false">IF(TI=2,IF(WEEKDAY(AC17)=1,"Zo",IF(WEEKDAY(AC17)=2,"Ma",IF(WEEKDAY(AC17)=3,"Di",IF(WEEKDAY(AC17)=4,"Wo",IF(WEEKDAY(AC17)=5,"Do",IF(WEEKDAY(AC17)=6,"Vr",IF(WEEKDAY(AC17)=7,"Za"))))))),IF(WEEKDAY(AC17)=1,"So",IF(WEEKDAY(AC17)=2,"Mo",IF(WEEKDAY(AC17)=3,"Di",IF(WEEKDAY(AC17)=4,"Mi",IF(WEEKDAY(AC17)=5,"Do",IF(WEEKDAY(AC17)=6,"Fr",IF(WEEKDAY(AC17)=7,"Sa"))))))))</f>
        <v>Za</v>
      </c>
      <c r="AD19" s="123" t="str">
        <f aca="false">IF(TI=2,IF(WEEKDAY(AD17)=1,"Zo",IF(WEEKDAY(AD17)=2,"Ma",IF(WEEKDAY(AD17)=3,"Di",IF(WEEKDAY(AD17)=4,"Wo",IF(WEEKDAY(AD17)=5,"Do",IF(WEEKDAY(AD17)=6,"Vr",IF(WEEKDAY(AD17)=7,"Za"))))))),IF(WEEKDAY(AD17)=1,"So",IF(WEEKDAY(AD17)=2,"Mo",IF(WEEKDAY(AD17)=3,"Di",IF(WEEKDAY(AD17)=4,"Mi",IF(WEEKDAY(AD17)=5,"Do",IF(WEEKDAY(AD17)=6,"Fr",IF(WEEKDAY(AD17)=7,"Sa"))))))))</f>
        <v>Zo</v>
      </c>
      <c r="AE19" s="123" t="str">
        <f aca="false">IF(TI=2,IF(WEEKDAY(AE17)=1,"Zo",IF(WEEKDAY(AE17)=2,"Ma",IF(WEEKDAY(AE17)=3,"Di",IF(WEEKDAY(AE17)=4,"Wo",IF(WEEKDAY(AE17)=5,"Do",IF(WEEKDAY(AE17)=6,"Vr",IF(WEEKDAY(AE17)=7,"Za"))))))),IF(WEEKDAY(AE17)=1,"So",IF(WEEKDAY(AE17)=2,"Mo",IF(WEEKDAY(AE17)=3,"Di",IF(WEEKDAY(AE17)=4,"Mi",IF(WEEKDAY(AE17)=5,"Do",IF(WEEKDAY(AE17)=6,"Fr",IF(WEEKDAY(AE17)=7,"Sa"))))))))</f>
        <v>Ma</v>
      </c>
      <c r="AF19" s="123" t="str">
        <f aca="false">IF(TI=2,IF(WEEKDAY(AF17)=1,"Zo",IF(WEEKDAY(AF17)=2,"Ma",IF(WEEKDAY(AF17)=3,"Di",IF(WEEKDAY(AF17)=4,"Wo",IF(WEEKDAY(AF17)=5,"Do",IF(WEEKDAY(AF17)=6,"Vr",IF(WEEKDAY(AF17)=7,"Za"))))))),IF(WEEKDAY(AF17)=1,"So",IF(WEEKDAY(AF17)=2,"Mo",IF(WEEKDAY(AF17)=3,"Di",IF(WEEKDAY(AF17)=4,"Mi",IF(WEEKDAY(AF17)=5,"Do",IF(WEEKDAY(AF17)=6,"Fr",IF(WEEKDAY(AF17)=7,"Sa"))))))))</f>
        <v>Di</v>
      </c>
      <c r="AG19" s="123" t="str">
        <f aca="false">IF(TI=2,IF(WEEKDAY(AG17)=1,"Zo",IF(WEEKDAY(AG17)=2,"Ma",IF(WEEKDAY(AG17)=3,"Di",IF(WEEKDAY(AG17)=4,"Wo",IF(WEEKDAY(AG17)=5,"Do",IF(WEEKDAY(AG17)=6,"Vr",IF(WEEKDAY(AG17)=7,"Za"))))))),IF(WEEKDAY(AG17)=1,"So",IF(WEEKDAY(AG17)=2,"Mo",IF(WEEKDAY(AG17)=3,"Di",IF(WEEKDAY(AG17)=4,"Mi",IF(WEEKDAY(AG17)=5,"Do",IF(WEEKDAY(AG17)=6,"Fr",IF(WEEKDAY(AG17)=7,"Sa"))))))))</f>
        <v>Wo</v>
      </c>
      <c r="AH19" s="123" t="str">
        <f aca="false">IF(TI=2,IF(WEEKDAY(AH17)=1,"Zo",IF(WEEKDAY(AH17)=2,"Ma",IF(WEEKDAY(AH17)=3,"Di",IF(WEEKDAY(AH17)=4,"Wo",IF(WEEKDAY(AH17)=5,"Do",IF(WEEKDAY(AH17)=6,"Vr",IF(WEEKDAY(AH17)=7,"Za"))))))),IF(WEEKDAY(AH17)=1,"So",IF(WEEKDAY(AH17)=2,"Mo",IF(WEEKDAY(AH17)=3,"Di",IF(WEEKDAY(AH17)=4,"Mi",IF(WEEKDAY(AH17)=5,"Do",IF(WEEKDAY(AH17)=6,"Fr",IF(WEEKDAY(AH17)=7,"Sa"))))))))</f>
        <v>Do</v>
      </c>
      <c r="AI19" s="123" t="str">
        <f aca="false">IF(TI=2,IF(WEEKDAY(AI17)=1,"Zo",IF(WEEKDAY(AI17)=2,"Ma",IF(WEEKDAY(AI17)=3,"Di",IF(WEEKDAY(AI17)=4,"Wo",IF(WEEKDAY(AI17)=5,"Do",IF(WEEKDAY(AI17)=6,"Vr",IF(WEEKDAY(AI17)=7,"Za"))))))),IF(WEEKDAY(AI17)=1,"So",IF(WEEKDAY(AI17)=2,"Mo",IF(WEEKDAY(AI17)=3,"Di",IF(WEEKDAY(AI17)=4,"Mi",IF(WEEKDAY(AI17)=5,"Do",IF(WEEKDAY(AI17)=6,"Fr",IF(WEEKDAY(AI17)=7,"Sa"))))))))</f>
        <v>Vr</v>
      </c>
      <c r="AJ19" s="123" t="str">
        <f aca="false">IF(TI=2,IF(WEEKDAY(AJ17)=1,"Zo",IF(WEEKDAY(AJ17)=2,"Ma",IF(WEEKDAY(AJ17)=3,"Di",IF(WEEKDAY(AJ17)=4,"Wo",IF(WEEKDAY(AJ17)=5,"Do",IF(WEEKDAY(AJ17)=6,"Vr",IF(WEEKDAY(AJ17)=7,"Za"))))))),IF(WEEKDAY(AJ17)=1,"So",IF(WEEKDAY(AJ17)=2,"Mo",IF(WEEKDAY(AJ17)=3,"Di",IF(WEEKDAY(AJ17)=4,"Mi",IF(WEEKDAY(AJ17)=5,"Do",IF(WEEKDAY(AJ17)=6,"Fr",IF(WEEKDAY(AJ17)=7,"Sa"))))))))</f>
        <v>Za</v>
      </c>
      <c r="AK19" s="123" t="str">
        <f aca="false">IF(TI=2,IF(WEEKDAY(AK17)=1,"Zo",IF(WEEKDAY(AK17)=2,"Ma",IF(WEEKDAY(AK17)=3,"Di",IF(WEEKDAY(AK17)=4,"Wo",IF(WEEKDAY(AK17)=5,"Do",IF(WEEKDAY(AK17)=6,"Vr",IF(WEEKDAY(AK17)=7,"Za"))))))),IF(WEEKDAY(AK17)=1,"So",IF(WEEKDAY(AK17)=2,"Mo",IF(WEEKDAY(AK17)=3,"Di",IF(WEEKDAY(AK17)=4,"Mi",IF(WEEKDAY(AK17)=5,"Do",IF(WEEKDAY(AK17)=6,"Fr",IF(WEEKDAY(AK17)=7,"Sa"))))))))</f>
        <v>Zo</v>
      </c>
      <c r="AL19" s="124"/>
      <c r="AN19" s="2"/>
      <c r="AO19" s="2"/>
      <c r="AP19" s="2"/>
      <c r="AQ19" s="2"/>
    </row>
    <row r="20" customFormat="false" ht="13.8" hidden="false" customHeight="false" outlineLevel="0" collapsed="false">
      <c r="B20" s="45"/>
      <c r="C20" s="2"/>
      <c r="D20" s="2"/>
      <c r="E20" s="2"/>
      <c r="F20" s="2"/>
      <c r="G20" s="125" t="n">
        <f aca="false">IF(OR(WEEKDAY(G17)=1,WEEKDAY(G17)=7),1,0)</f>
        <v>0</v>
      </c>
      <c r="H20" s="126" t="n">
        <f aca="false">IF(OR(WEEKDAY(H17)=1,WEEKDAY(H17)=7),1,0)</f>
        <v>1</v>
      </c>
      <c r="I20" s="126" t="n">
        <f aca="false">IF(OR(WEEKDAY(I17)=1,WEEKDAY(I17)=7),1,0)</f>
        <v>1</v>
      </c>
      <c r="J20" s="126" t="n">
        <f aca="false">IF(OR(WEEKDAY(J17)=1,WEEKDAY(J17)=7),1,0)</f>
        <v>0</v>
      </c>
      <c r="K20" s="126" t="n">
        <f aca="false">IF(OR(WEEKDAY(K17)=1,WEEKDAY(K17)=7),1,0)</f>
        <v>0</v>
      </c>
      <c r="L20" s="126" t="n">
        <f aca="false">IF(OR(WEEKDAY(L17)=1,WEEKDAY(L17)=7),1,0)</f>
        <v>0</v>
      </c>
      <c r="M20" s="126" t="n">
        <f aca="false">IF(OR(WEEKDAY(M17)=1,WEEKDAY(M17)=7),1,0)</f>
        <v>0</v>
      </c>
      <c r="N20" s="126" t="n">
        <f aca="false">IF(OR(WEEKDAY(N17)=1,WEEKDAY(N17)=7),1,0)</f>
        <v>0</v>
      </c>
      <c r="O20" s="126" t="n">
        <f aca="false">IF(OR(WEEKDAY(O17)=1,WEEKDAY(O17)=7),1,0)</f>
        <v>1</v>
      </c>
      <c r="P20" s="126" t="n">
        <f aca="false">IF(OR(WEEKDAY(P17)=1,WEEKDAY(P17)=7),1,0)</f>
        <v>1</v>
      </c>
      <c r="Q20" s="126" t="n">
        <f aca="false">IF(OR(WEEKDAY(Q17)=1,WEEKDAY(Q17)=7),1,0)</f>
        <v>0</v>
      </c>
      <c r="R20" s="126" t="n">
        <f aca="false">IF(OR(WEEKDAY(R17)=1,WEEKDAY(R17)=7),1,0)</f>
        <v>0</v>
      </c>
      <c r="S20" s="126" t="n">
        <f aca="false">IF(OR(WEEKDAY(S17)=1,WEEKDAY(S17)=7),1,0)</f>
        <v>0</v>
      </c>
      <c r="T20" s="126" t="n">
        <f aca="false">IF(OR(WEEKDAY(T17)=1,WEEKDAY(T17)=7),1,0)</f>
        <v>0</v>
      </c>
      <c r="U20" s="126" t="n">
        <f aca="false">IF(OR(WEEKDAY(U17)=1,WEEKDAY(U17)=7),1,0)</f>
        <v>0</v>
      </c>
      <c r="V20" s="126" t="n">
        <f aca="false">IF(OR(WEEKDAY(V17)=1,WEEKDAY(V17)=7),1,0)</f>
        <v>1</v>
      </c>
      <c r="W20" s="126" t="n">
        <f aca="false">IF(OR(WEEKDAY(W17)=1,WEEKDAY(W17)=7),1,0)</f>
        <v>1</v>
      </c>
      <c r="X20" s="126" t="n">
        <f aca="false">IF(OR(WEEKDAY(X17)=1,WEEKDAY(X17)=7),1,0)</f>
        <v>0</v>
      </c>
      <c r="Y20" s="126" t="n">
        <f aca="false">IF(OR(WEEKDAY(Y17)=1,WEEKDAY(Y17)=7),1,0)</f>
        <v>0</v>
      </c>
      <c r="Z20" s="126" t="n">
        <f aca="false">IF(OR(WEEKDAY(Z17)=1,WEEKDAY(Z17)=7),1,0)</f>
        <v>0</v>
      </c>
      <c r="AA20" s="126" t="n">
        <f aca="false">IF(OR(WEEKDAY(AA17)=1,WEEKDAY(AA17)=7),1,0)</f>
        <v>0</v>
      </c>
      <c r="AB20" s="126" t="n">
        <f aca="false">IF(OR(WEEKDAY(AB17)=1,WEEKDAY(AB17)=7),1,0)</f>
        <v>0</v>
      </c>
      <c r="AC20" s="126" t="n">
        <f aca="false">IF(OR(WEEKDAY(AC17)=1,WEEKDAY(AC17)=7),1,0)</f>
        <v>1</v>
      </c>
      <c r="AD20" s="126" t="n">
        <f aca="false">IF(OR(WEEKDAY(AD17)=1,WEEKDAY(AD17)=7),1,0)</f>
        <v>1</v>
      </c>
      <c r="AE20" s="126" t="n">
        <f aca="false">IF(OR(WEEKDAY(AE17)=1,WEEKDAY(AE17)=7),1,0)</f>
        <v>0</v>
      </c>
      <c r="AF20" s="126" t="n">
        <f aca="false">IF(OR(WEEKDAY(AF17)=1,WEEKDAY(AF17)=7),1,0)</f>
        <v>0</v>
      </c>
      <c r="AG20" s="126" t="n">
        <f aca="false">IF(OR(WEEKDAY(AG17)=1,WEEKDAY(AG17)=7),1,0)</f>
        <v>0</v>
      </c>
      <c r="AH20" s="126" t="n">
        <f aca="false">IF(OR(WEEKDAY(AH17)=1,WEEKDAY(AH17)=7),1,0)</f>
        <v>0</v>
      </c>
      <c r="AI20" s="126" t="n">
        <f aca="false">IF(OR(WEEKDAY(AI17)=1,WEEKDAY(AI17)=7),1,0)</f>
        <v>0</v>
      </c>
      <c r="AJ20" s="126" t="n">
        <f aca="false">IF(OR(WEEKDAY(AJ17)=1,WEEKDAY(AJ17)=7),1,0)</f>
        <v>1</v>
      </c>
      <c r="AK20" s="126" t="n">
        <f aca="false">IF(OR(WEEKDAY(AK17)=1,WEEKDAY(AK17)=7),1,0)</f>
        <v>1</v>
      </c>
      <c r="AL20" s="124"/>
      <c r="AN20" s="2"/>
      <c r="AO20" s="2"/>
      <c r="AP20" s="2"/>
      <c r="AQ20" s="2"/>
    </row>
    <row r="21" customFormat="false" ht="38.25" hidden="false" customHeight="true" outlineLevel="0" collapsed="false">
      <c r="B21" s="45"/>
      <c r="C21" s="58" t="str">
        <f aca="false">VLOOKUP(28,TA,TI,FALSE())</f>
        <v>Projectnummer en projectnaam Interreg VIA Deutschland-Nederland projecten:</v>
      </c>
      <c r="D21" s="58"/>
      <c r="E21" s="58"/>
      <c r="F21" s="2"/>
      <c r="G21" s="45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124"/>
      <c r="AN21" s="2"/>
      <c r="AO21" s="2"/>
      <c r="AP21" s="2"/>
      <c r="AQ21" s="2"/>
    </row>
    <row r="22" s="182" customFormat="true" ht="30.75" hidden="false" customHeight="true" outlineLevel="0" collapsed="false">
      <c r="A22" s="64"/>
      <c r="B22" s="128" t="n">
        <v>1</v>
      </c>
      <c r="C22" s="129" t="n">
        <f aca="false">IF(+Overzicht!C27="","",+Overzicht!C27)</f>
        <v>32010</v>
      </c>
      <c r="D22" s="64"/>
      <c r="E22" s="130" t="str">
        <f aca="false">IF(+Overzicht!E27="","",+Overzicht!E27)</f>
        <v>EKW</v>
      </c>
      <c r="F22" s="64"/>
      <c r="G22" s="158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60"/>
      <c r="U22" s="160"/>
      <c r="V22" s="160"/>
      <c r="W22" s="160"/>
      <c r="X22" s="160"/>
      <c r="Y22" s="160"/>
      <c r="Z22" s="160"/>
      <c r="AA22" s="160"/>
      <c r="AB22" s="160"/>
      <c r="AC22" s="160"/>
      <c r="AD22" s="160"/>
      <c r="AE22" s="160"/>
      <c r="AF22" s="160"/>
      <c r="AG22" s="160"/>
      <c r="AH22" s="160"/>
      <c r="AI22" s="160"/>
      <c r="AJ22" s="160"/>
      <c r="AK22" s="160"/>
      <c r="AL22" s="161" t="n">
        <f aca="false">SUM(G22:AK22)</f>
        <v>0</v>
      </c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4"/>
      <c r="CZ22" s="64"/>
      <c r="DA22" s="64"/>
      <c r="DB22" s="64"/>
      <c r="DC22" s="64"/>
      <c r="DD22" s="64"/>
      <c r="DE22" s="64"/>
      <c r="DF22" s="64"/>
      <c r="DG22" s="64"/>
      <c r="DH22" s="64"/>
      <c r="DI22" s="64"/>
      <c r="DJ22" s="64"/>
      <c r="DK22" s="64"/>
      <c r="DL22" s="64"/>
      <c r="DM22" s="64"/>
      <c r="DN22" s="64"/>
      <c r="DO22" s="64"/>
      <c r="DP22" s="64"/>
      <c r="DQ22" s="64"/>
      <c r="DR22" s="64"/>
      <c r="DS22" s="64"/>
      <c r="DT22" s="64"/>
      <c r="DU22" s="64"/>
      <c r="DV22" s="64"/>
      <c r="DW22" s="64"/>
      <c r="DX22" s="64"/>
      <c r="DY22" s="64"/>
      <c r="DZ22" s="64"/>
      <c r="EA22" s="64"/>
      <c r="EB22" s="64"/>
      <c r="EC22" s="64"/>
      <c r="ED22" s="64"/>
      <c r="EE22" s="64"/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4"/>
      <c r="ET22" s="64"/>
      <c r="EU22" s="64"/>
      <c r="EV22" s="64"/>
      <c r="EW22" s="64"/>
      <c r="EX22" s="64"/>
      <c r="EY22" s="64"/>
      <c r="EZ22" s="64"/>
      <c r="FA22" s="64"/>
      <c r="FB22" s="64"/>
      <c r="FC22" s="64"/>
      <c r="FD22" s="64"/>
      <c r="FE22" s="64"/>
      <c r="FF22" s="64"/>
      <c r="FG22" s="64"/>
      <c r="FH22" s="64"/>
      <c r="FI22" s="64"/>
      <c r="FJ22" s="64"/>
      <c r="FK22" s="64"/>
      <c r="FL22" s="64"/>
      <c r="FM22" s="64"/>
      <c r="FN22" s="64"/>
      <c r="FO22" s="64"/>
      <c r="FP22" s="64"/>
      <c r="FQ22" s="64"/>
      <c r="FR22" s="64"/>
      <c r="FS22" s="64"/>
      <c r="FT22" s="64"/>
      <c r="FU22" s="64"/>
      <c r="FV22" s="64"/>
      <c r="FW22" s="64"/>
      <c r="FX22" s="64"/>
      <c r="FY22" s="64"/>
      <c r="FZ22" s="64"/>
      <c r="GA22" s="64"/>
      <c r="GB22" s="64"/>
      <c r="GC22" s="64"/>
      <c r="GD22" s="64"/>
      <c r="GE22" s="64"/>
      <c r="GF22" s="64"/>
      <c r="GG22" s="64"/>
      <c r="GH22" s="64"/>
      <c r="GI22" s="64"/>
      <c r="GJ22" s="64"/>
      <c r="GK22" s="64"/>
      <c r="GL22" s="64"/>
      <c r="GM22" s="64"/>
      <c r="GN22" s="64"/>
      <c r="GO22" s="64"/>
      <c r="GP22" s="64"/>
      <c r="GQ22" s="64"/>
      <c r="GR22" s="64"/>
      <c r="GS22" s="64"/>
      <c r="GT22" s="64"/>
      <c r="GU22" s="64"/>
      <c r="GV22" s="64"/>
      <c r="GW22" s="64"/>
      <c r="GX22" s="64"/>
      <c r="GY22" s="64"/>
      <c r="GZ22" s="64"/>
      <c r="HA22" s="64"/>
      <c r="HB22" s="64"/>
      <c r="HC22" s="64"/>
      <c r="HD22" s="64"/>
      <c r="HE22" s="64"/>
      <c r="HF22" s="64"/>
      <c r="HG22" s="64"/>
      <c r="HH22" s="64"/>
      <c r="HI22" s="64"/>
      <c r="HJ22" s="64"/>
      <c r="HK22" s="64"/>
      <c r="HL22" s="64"/>
      <c r="HM22" s="64"/>
      <c r="HN22" s="64"/>
      <c r="HO22" s="64"/>
      <c r="HP22" s="64"/>
      <c r="HQ22" s="64"/>
      <c r="HR22" s="64"/>
      <c r="HS22" s="64"/>
      <c r="HT22" s="64"/>
      <c r="HU22" s="64"/>
      <c r="HV22" s="64"/>
      <c r="HW22" s="64"/>
      <c r="HX22" s="64"/>
      <c r="HY22" s="64"/>
      <c r="HZ22" s="64"/>
      <c r="IA22" s="64"/>
      <c r="IB22" s="64"/>
      <c r="IC22" s="64"/>
      <c r="ID22" s="64"/>
      <c r="IE22" s="64"/>
      <c r="IF22" s="64"/>
      <c r="IG22" s="64"/>
      <c r="IH22" s="64"/>
      <c r="II22" s="64"/>
      <c r="IJ22" s="64"/>
      <c r="IK22" s="64"/>
      <c r="IL22" s="64"/>
      <c r="IM22" s="64"/>
      <c r="IN22" s="64"/>
      <c r="IO22" s="64"/>
      <c r="IP22" s="64"/>
      <c r="IQ22" s="64"/>
      <c r="IR22" s="64"/>
      <c r="IS22" s="64"/>
      <c r="IT22" s="64"/>
      <c r="IU22" s="64"/>
      <c r="IV22" s="64"/>
      <c r="IW22" s="64"/>
      <c r="IX22" s="64"/>
      <c r="IY22" s="64"/>
      <c r="IZ22" s="64"/>
      <c r="JA22" s="64"/>
      <c r="JB22" s="64"/>
      <c r="JC22" s="64"/>
      <c r="JD22" s="64"/>
      <c r="JE22" s="64"/>
      <c r="JF22" s="64"/>
      <c r="JG22" s="64"/>
      <c r="JH22" s="64"/>
      <c r="JI22" s="64"/>
      <c r="JJ22" s="64"/>
      <c r="JK22" s="64"/>
      <c r="JL22" s="64"/>
      <c r="JM22" s="64"/>
      <c r="JN22" s="64"/>
      <c r="JO22" s="64"/>
      <c r="JP22" s="64"/>
      <c r="JQ22" s="64"/>
      <c r="JR22" s="64"/>
      <c r="JS22" s="64"/>
      <c r="JT22" s="64"/>
      <c r="JU22" s="64"/>
      <c r="JV22" s="64"/>
      <c r="JW22" s="64"/>
      <c r="JX22" s="64"/>
      <c r="JY22" s="64"/>
      <c r="JZ22" s="64"/>
      <c r="KA22" s="64"/>
      <c r="KB22" s="64"/>
      <c r="KC22" s="64"/>
      <c r="KD22" s="64"/>
      <c r="KE22" s="64"/>
      <c r="KF22" s="64"/>
      <c r="KG22" s="64"/>
      <c r="KH22" s="64"/>
      <c r="KI22" s="64"/>
      <c r="KJ22" s="64"/>
      <c r="KK22" s="64"/>
      <c r="KL22" s="64"/>
      <c r="KM22" s="64"/>
      <c r="KN22" s="64"/>
      <c r="KO22" s="64"/>
      <c r="KP22" s="64"/>
      <c r="KQ22" s="64"/>
      <c r="KR22" s="64"/>
      <c r="KS22" s="64"/>
      <c r="KT22" s="64"/>
      <c r="KU22" s="64"/>
      <c r="KV22" s="64"/>
      <c r="KW22" s="64"/>
      <c r="KX22" s="64"/>
      <c r="KY22" s="64"/>
      <c r="KZ22" s="64"/>
      <c r="LA22" s="64"/>
      <c r="LB22" s="64"/>
      <c r="LC22" s="64"/>
      <c r="LD22" s="64"/>
      <c r="LE22" s="64"/>
      <c r="LF22" s="64"/>
      <c r="LG22" s="64"/>
      <c r="LH22" s="64"/>
      <c r="LI22" s="64"/>
      <c r="LJ22" s="64"/>
      <c r="LK22" s="64"/>
      <c r="LL22" s="64"/>
      <c r="LM22" s="64"/>
      <c r="LN22" s="64"/>
      <c r="LO22" s="64"/>
      <c r="LP22" s="64"/>
      <c r="LQ22" s="64"/>
      <c r="LR22" s="64"/>
      <c r="LS22" s="64"/>
      <c r="LT22" s="64"/>
      <c r="LU22" s="64"/>
      <c r="LV22" s="64"/>
      <c r="LW22" s="64"/>
      <c r="LX22" s="64"/>
      <c r="LY22" s="64"/>
      <c r="LZ22" s="64"/>
      <c r="MA22" s="64"/>
      <c r="MB22" s="64"/>
      <c r="MC22" s="64"/>
      <c r="MD22" s="64"/>
      <c r="ME22" s="64"/>
      <c r="MF22" s="64"/>
      <c r="MG22" s="64"/>
      <c r="MH22" s="64"/>
      <c r="MI22" s="64"/>
      <c r="MJ22" s="64"/>
      <c r="MK22" s="64"/>
    </row>
    <row r="23" s="182" customFormat="true" ht="30.75" hidden="false" customHeight="true" outlineLevel="0" collapsed="false">
      <c r="A23" s="64"/>
      <c r="B23" s="128" t="n">
        <v>2</v>
      </c>
      <c r="C23" s="129" t="str">
        <f aca="false">IF(+Overzicht!C28="","",+Overzicht!C28)</f>
        <v/>
      </c>
      <c r="D23" s="64"/>
      <c r="E23" s="130" t="str">
        <f aca="false">IF(+Overzicht!E28="","",+Overzicht!E28)</f>
        <v/>
      </c>
      <c r="F23" s="64"/>
      <c r="G23" s="158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60"/>
      <c r="U23" s="160"/>
      <c r="V23" s="160"/>
      <c r="W23" s="160"/>
      <c r="X23" s="160"/>
      <c r="Y23" s="160"/>
      <c r="Z23" s="160"/>
      <c r="AA23" s="160"/>
      <c r="AB23" s="160"/>
      <c r="AC23" s="160"/>
      <c r="AD23" s="160"/>
      <c r="AE23" s="160"/>
      <c r="AF23" s="160"/>
      <c r="AG23" s="160"/>
      <c r="AH23" s="160"/>
      <c r="AI23" s="160"/>
      <c r="AJ23" s="160"/>
      <c r="AK23" s="160"/>
      <c r="AL23" s="161" t="n">
        <f aca="false">SUM(G23:AK23)</f>
        <v>0</v>
      </c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4"/>
      <c r="DD23" s="64"/>
      <c r="DE23" s="64"/>
      <c r="DF23" s="64"/>
      <c r="DG23" s="64"/>
      <c r="DH23" s="64"/>
      <c r="DI23" s="64"/>
      <c r="DJ23" s="64"/>
      <c r="DK23" s="64"/>
      <c r="DL23" s="64"/>
      <c r="DM23" s="64"/>
      <c r="DN23" s="64"/>
      <c r="DO23" s="64"/>
      <c r="DP23" s="64"/>
      <c r="DQ23" s="64"/>
      <c r="DR23" s="64"/>
      <c r="DS23" s="64"/>
      <c r="DT23" s="64"/>
      <c r="DU23" s="64"/>
      <c r="DV23" s="64"/>
      <c r="DW23" s="64"/>
      <c r="DX23" s="64"/>
      <c r="DY23" s="64"/>
      <c r="DZ23" s="64"/>
      <c r="EA23" s="64"/>
      <c r="EB23" s="64"/>
      <c r="EC23" s="64"/>
      <c r="ED23" s="64"/>
      <c r="EE23" s="64"/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4"/>
      <c r="ET23" s="64"/>
      <c r="EU23" s="64"/>
      <c r="EV23" s="64"/>
      <c r="EW23" s="64"/>
      <c r="EX23" s="64"/>
      <c r="EY23" s="64"/>
      <c r="EZ23" s="64"/>
      <c r="FA23" s="64"/>
      <c r="FB23" s="64"/>
      <c r="FC23" s="64"/>
      <c r="FD23" s="64"/>
      <c r="FE23" s="64"/>
      <c r="FF23" s="64"/>
      <c r="FG23" s="64"/>
      <c r="FH23" s="64"/>
      <c r="FI23" s="64"/>
      <c r="FJ23" s="64"/>
      <c r="FK23" s="64"/>
      <c r="FL23" s="64"/>
      <c r="FM23" s="64"/>
      <c r="FN23" s="64"/>
      <c r="FO23" s="64"/>
      <c r="FP23" s="64"/>
      <c r="FQ23" s="64"/>
      <c r="FR23" s="64"/>
      <c r="FS23" s="64"/>
      <c r="FT23" s="64"/>
      <c r="FU23" s="64"/>
      <c r="FV23" s="64"/>
      <c r="FW23" s="64"/>
      <c r="FX23" s="64"/>
      <c r="FY23" s="64"/>
      <c r="FZ23" s="64"/>
      <c r="GA23" s="64"/>
      <c r="GB23" s="64"/>
      <c r="GC23" s="64"/>
      <c r="GD23" s="64"/>
      <c r="GE23" s="64"/>
      <c r="GF23" s="64"/>
      <c r="GG23" s="64"/>
      <c r="GH23" s="64"/>
      <c r="GI23" s="64"/>
      <c r="GJ23" s="64"/>
      <c r="GK23" s="64"/>
      <c r="GL23" s="64"/>
      <c r="GM23" s="64"/>
      <c r="GN23" s="64"/>
      <c r="GO23" s="64"/>
      <c r="GP23" s="64"/>
      <c r="GQ23" s="64"/>
      <c r="GR23" s="64"/>
      <c r="GS23" s="64"/>
      <c r="GT23" s="64"/>
      <c r="GU23" s="64"/>
      <c r="GV23" s="64"/>
      <c r="GW23" s="64"/>
      <c r="GX23" s="64"/>
      <c r="GY23" s="64"/>
      <c r="GZ23" s="64"/>
      <c r="HA23" s="64"/>
      <c r="HB23" s="64"/>
      <c r="HC23" s="64"/>
      <c r="HD23" s="64"/>
      <c r="HE23" s="64"/>
      <c r="HF23" s="64"/>
      <c r="HG23" s="64"/>
      <c r="HH23" s="64"/>
      <c r="HI23" s="64"/>
      <c r="HJ23" s="64"/>
      <c r="HK23" s="64"/>
      <c r="HL23" s="64"/>
      <c r="HM23" s="64"/>
      <c r="HN23" s="64"/>
      <c r="HO23" s="64"/>
      <c r="HP23" s="64"/>
      <c r="HQ23" s="64"/>
      <c r="HR23" s="64"/>
      <c r="HS23" s="64"/>
      <c r="HT23" s="64"/>
      <c r="HU23" s="64"/>
      <c r="HV23" s="64"/>
      <c r="HW23" s="64"/>
      <c r="HX23" s="64"/>
      <c r="HY23" s="64"/>
      <c r="HZ23" s="64"/>
      <c r="IA23" s="64"/>
      <c r="IB23" s="64"/>
      <c r="IC23" s="64"/>
      <c r="ID23" s="64"/>
      <c r="IE23" s="64"/>
      <c r="IF23" s="64"/>
      <c r="IG23" s="64"/>
      <c r="IH23" s="64"/>
      <c r="II23" s="64"/>
      <c r="IJ23" s="64"/>
      <c r="IK23" s="64"/>
      <c r="IL23" s="64"/>
      <c r="IM23" s="64"/>
      <c r="IN23" s="64"/>
      <c r="IO23" s="64"/>
      <c r="IP23" s="64"/>
      <c r="IQ23" s="64"/>
      <c r="IR23" s="64"/>
      <c r="IS23" s="64"/>
      <c r="IT23" s="64"/>
      <c r="IU23" s="64"/>
      <c r="IV23" s="64"/>
      <c r="IW23" s="64"/>
      <c r="IX23" s="64"/>
      <c r="IY23" s="64"/>
      <c r="IZ23" s="64"/>
      <c r="JA23" s="64"/>
      <c r="JB23" s="64"/>
      <c r="JC23" s="64"/>
      <c r="JD23" s="64"/>
      <c r="JE23" s="64"/>
      <c r="JF23" s="64"/>
      <c r="JG23" s="64"/>
      <c r="JH23" s="64"/>
      <c r="JI23" s="64"/>
      <c r="JJ23" s="64"/>
      <c r="JK23" s="64"/>
      <c r="JL23" s="64"/>
      <c r="JM23" s="64"/>
      <c r="JN23" s="64"/>
      <c r="JO23" s="64"/>
      <c r="JP23" s="64"/>
      <c r="JQ23" s="64"/>
      <c r="JR23" s="64"/>
      <c r="JS23" s="64"/>
      <c r="JT23" s="64"/>
      <c r="JU23" s="64"/>
      <c r="JV23" s="64"/>
      <c r="JW23" s="64"/>
      <c r="JX23" s="64"/>
      <c r="JY23" s="64"/>
      <c r="JZ23" s="64"/>
      <c r="KA23" s="64"/>
      <c r="KB23" s="64"/>
      <c r="KC23" s="64"/>
      <c r="KD23" s="64"/>
      <c r="KE23" s="64"/>
      <c r="KF23" s="64"/>
      <c r="KG23" s="64"/>
      <c r="KH23" s="64"/>
      <c r="KI23" s="64"/>
      <c r="KJ23" s="64"/>
      <c r="KK23" s="64"/>
      <c r="KL23" s="64"/>
      <c r="KM23" s="64"/>
      <c r="KN23" s="64"/>
      <c r="KO23" s="64"/>
      <c r="KP23" s="64"/>
      <c r="KQ23" s="64"/>
      <c r="KR23" s="64"/>
      <c r="KS23" s="64"/>
      <c r="KT23" s="64"/>
      <c r="KU23" s="64"/>
      <c r="KV23" s="64"/>
      <c r="KW23" s="64"/>
      <c r="KX23" s="64"/>
      <c r="KY23" s="64"/>
      <c r="KZ23" s="64"/>
      <c r="LA23" s="64"/>
      <c r="LB23" s="64"/>
      <c r="LC23" s="64"/>
      <c r="LD23" s="64"/>
      <c r="LE23" s="64"/>
      <c r="LF23" s="64"/>
      <c r="LG23" s="64"/>
      <c r="LH23" s="64"/>
      <c r="LI23" s="64"/>
      <c r="LJ23" s="64"/>
      <c r="LK23" s="64"/>
      <c r="LL23" s="64"/>
      <c r="LM23" s="64"/>
      <c r="LN23" s="64"/>
      <c r="LO23" s="64"/>
      <c r="LP23" s="64"/>
      <c r="LQ23" s="64"/>
      <c r="LR23" s="64"/>
      <c r="LS23" s="64"/>
      <c r="LT23" s="64"/>
      <c r="LU23" s="64"/>
      <c r="LV23" s="64"/>
      <c r="LW23" s="64"/>
      <c r="LX23" s="64"/>
      <c r="LY23" s="64"/>
      <c r="LZ23" s="64"/>
      <c r="MA23" s="64"/>
      <c r="MB23" s="64"/>
      <c r="MC23" s="64"/>
      <c r="MD23" s="64"/>
      <c r="ME23" s="64"/>
      <c r="MF23" s="64"/>
      <c r="MG23" s="64"/>
      <c r="MH23" s="64"/>
      <c r="MI23" s="64"/>
      <c r="MJ23" s="64"/>
      <c r="MK23" s="64"/>
    </row>
    <row r="24" s="182" customFormat="true" ht="30.75" hidden="false" customHeight="true" outlineLevel="0" collapsed="false">
      <c r="A24" s="64"/>
      <c r="B24" s="128" t="n">
        <v>3</v>
      </c>
      <c r="C24" s="129" t="str">
        <f aca="false">IF(+Overzicht!C29="","",+Overzicht!C29)</f>
        <v/>
      </c>
      <c r="D24" s="64"/>
      <c r="E24" s="130" t="str">
        <f aca="false">IF(+Overzicht!E29="","",+Overzicht!E29)</f>
        <v/>
      </c>
      <c r="F24" s="64"/>
      <c r="G24" s="158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60"/>
      <c r="U24" s="160"/>
      <c r="V24" s="160"/>
      <c r="W24" s="160"/>
      <c r="X24" s="160"/>
      <c r="Y24" s="160"/>
      <c r="Z24" s="160"/>
      <c r="AA24" s="160"/>
      <c r="AB24" s="160"/>
      <c r="AC24" s="160"/>
      <c r="AD24" s="160"/>
      <c r="AE24" s="160"/>
      <c r="AF24" s="160"/>
      <c r="AG24" s="160"/>
      <c r="AH24" s="160"/>
      <c r="AI24" s="160"/>
      <c r="AJ24" s="160"/>
      <c r="AK24" s="160"/>
      <c r="AL24" s="161" t="n">
        <f aca="false">SUM(G24:AK24)</f>
        <v>0</v>
      </c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64"/>
      <c r="DG24" s="64"/>
      <c r="DH24" s="64"/>
      <c r="DI24" s="64"/>
      <c r="DJ24" s="64"/>
      <c r="DK24" s="64"/>
      <c r="DL24" s="64"/>
      <c r="DM24" s="64"/>
      <c r="DN24" s="64"/>
      <c r="DO24" s="64"/>
      <c r="DP24" s="64"/>
      <c r="DQ24" s="64"/>
      <c r="DR24" s="64"/>
      <c r="DS24" s="64"/>
      <c r="DT24" s="64"/>
      <c r="DU24" s="64"/>
      <c r="DV24" s="64"/>
      <c r="DW24" s="64"/>
      <c r="DX24" s="64"/>
      <c r="DY24" s="64"/>
      <c r="DZ24" s="64"/>
      <c r="EA24" s="64"/>
      <c r="EB24" s="64"/>
      <c r="EC24" s="64"/>
      <c r="ED24" s="64"/>
      <c r="EE24" s="64"/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4"/>
      <c r="ET24" s="64"/>
      <c r="EU24" s="64"/>
      <c r="EV24" s="64"/>
      <c r="EW24" s="64"/>
      <c r="EX24" s="64"/>
      <c r="EY24" s="64"/>
      <c r="EZ24" s="64"/>
      <c r="FA24" s="64"/>
      <c r="FB24" s="64"/>
      <c r="FC24" s="64"/>
      <c r="FD24" s="64"/>
      <c r="FE24" s="64"/>
      <c r="FF24" s="64"/>
      <c r="FG24" s="64"/>
      <c r="FH24" s="64"/>
      <c r="FI24" s="64"/>
      <c r="FJ24" s="64"/>
      <c r="FK24" s="64"/>
      <c r="FL24" s="64"/>
      <c r="FM24" s="64"/>
      <c r="FN24" s="64"/>
      <c r="FO24" s="64"/>
      <c r="FP24" s="64"/>
      <c r="FQ24" s="64"/>
      <c r="FR24" s="64"/>
      <c r="FS24" s="64"/>
      <c r="FT24" s="64"/>
      <c r="FU24" s="64"/>
      <c r="FV24" s="64"/>
      <c r="FW24" s="64"/>
      <c r="FX24" s="64"/>
      <c r="FY24" s="64"/>
      <c r="FZ24" s="64"/>
      <c r="GA24" s="64"/>
      <c r="GB24" s="64"/>
      <c r="GC24" s="64"/>
      <c r="GD24" s="64"/>
      <c r="GE24" s="64"/>
      <c r="GF24" s="64"/>
      <c r="GG24" s="64"/>
      <c r="GH24" s="64"/>
      <c r="GI24" s="64"/>
      <c r="GJ24" s="64"/>
      <c r="GK24" s="64"/>
      <c r="GL24" s="64"/>
      <c r="GM24" s="64"/>
      <c r="GN24" s="64"/>
      <c r="GO24" s="64"/>
      <c r="GP24" s="64"/>
      <c r="GQ24" s="64"/>
      <c r="GR24" s="64"/>
      <c r="GS24" s="64"/>
      <c r="GT24" s="64"/>
      <c r="GU24" s="64"/>
      <c r="GV24" s="64"/>
      <c r="GW24" s="64"/>
      <c r="GX24" s="64"/>
      <c r="GY24" s="64"/>
      <c r="GZ24" s="64"/>
      <c r="HA24" s="64"/>
      <c r="HB24" s="64"/>
      <c r="HC24" s="64"/>
      <c r="HD24" s="64"/>
      <c r="HE24" s="64"/>
      <c r="HF24" s="64"/>
      <c r="HG24" s="64"/>
      <c r="HH24" s="64"/>
      <c r="HI24" s="64"/>
      <c r="HJ24" s="64"/>
      <c r="HK24" s="64"/>
      <c r="HL24" s="64"/>
      <c r="HM24" s="64"/>
      <c r="HN24" s="64"/>
      <c r="HO24" s="64"/>
      <c r="HP24" s="64"/>
      <c r="HQ24" s="64"/>
      <c r="HR24" s="64"/>
      <c r="HS24" s="64"/>
      <c r="HT24" s="64"/>
      <c r="HU24" s="64"/>
      <c r="HV24" s="64"/>
      <c r="HW24" s="64"/>
      <c r="HX24" s="64"/>
      <c r="HY24" s="64"/>
      <c r="HZ24" s="64"/>
      <c r="IA24" s="64"/>
      <c r="IB24" s="64"/>
      <c r="IC24" s="64"/>
      <c r="ID24" s="64"/>
      <c r="IE24" s="64"/>
      <c r="IF24" s="64"/>
      <c r="IG24" s="64"/>
      <c r="IH24" s="64"/>
      <c r="II24" s="64"/>
      <c r="IJ24" s="64"/>
      <c r="IK24" s="64"/>
      <c r="IL24" s="64"/>
      <c r="IM24" s="64"/>
      <c r="IN24" s="64"/>
      <c r="IO24" s="64"/>
      <c r="IP24" s="64"/>
      <c r="IQ24" s="64"/>
      <c r="IR24" s="64"/>
      <c r="IS24" s="64"/>
      <c r="IT24" s="64"/>
      <c r="IU24" s="64"/>
      <c r="IV24" s="64"/>
      <c r="IW24" s="64"/>
      <c r="IX24" s="64"/>
      <c r="IY24" s="64"/>
      <c r="IZ24" s="64"/>
      <c r="JA24" s="64"/>
      <c r="JB24" s="64"/>
      <c r="JC24" s="64"/>
      <c r="JD24" s="64"/>
      <c r="JE24" s="64"/>
      <c r="JF24" s="64"/>
      <c r="JG24" s="64"/>
      <c r="JH24" s="64"/>
      <c r="JI24" s="64"/>
      <c r="JJ24" s="64"/>
      <c r="JK24" s="64"/>
      <c r="JL24" s="64"/>
      <c r="JM24" s="64"/>
      <c r="JN24" s="64"/>
      <c r="JO24" s="64"/>
      <c r="JP24" s="64"/>
      <c r="JQ24" s="64"/>
      <c r="JR24" s="64"/>
      <c r="JS24" s="64"/>
      <c r="JT24" s="64"/>
      <c r="JU24" s="64"/>
      <c r="JV24" s="64"/>
      <c r="JW24" s="64"/>
      <c r="JX24" s="64"/>
      <c r="JY24" s="64"/>
      <c r="JZ24" s="64"/>
      <c r="KA24" s="64"/>
      <c r="KB24" s="64"/>
      <c r="KC24" s="64"/>
      <c r="KD24" s="64"/>
      <c r="KE24" s="64"/>
      <c r="KF24" s="64"/>
      <c r="KG24" s="64"/>
      <c r="KH24" s="64"/>
      <c r="KI24" s="64"/>
      <c r="KJ24" s="64"/>
      <c r="KK24" s="64"/>
      <c r="KL24" s="64"/>
      <c r="KM24" s="64"/>
      <c r="KN24" s="64"/>
      <c r="KO24" s="64"/>
      <c r="KP24" s="64"/>
      <c r="KQ24" s="64"/>
      <c r="KR24" s="64"/>
      <c r="KS24" s="64"/>
      <c r="KT24" s="64"/>
      <c r="KU24" s="64"/>
      <c r="KV24" s="64"/>
      <c r="KW24" s="64"/>
      <c r="KX24" s="64"/>
      <c r="KY24" s="64"/>
      <c r="KZ24" s="64"/>
      <c r="LA24" s="64"/>
      <c r="LB24" s="64"/>
      <c r="LC24" s="64"/>
      <c r="LD24" s="64"/>
      <c r="LE24" s="64"/>
      <c r="LF24" s="64"/>
      <c r="LG24" s="64"/>
      <c r="LH24" s="64"/>
      <c r="LI24" s="64"/>
      <c r="LJ24" s="64"/>
      <c r="LK24" s="64"/>
      <c r="LL24" s="64"/>
      <c r="LM24" s="64"/>
      <c r="LN24" s="64"/>
      <c r="LO24" s="64"/>
      <c r="LP24" s="64"/>
      <c r="LQ24" s="64"/>
      <c r="LR24" s="64"/>
      <c r="LS24" s="64"/>
      <c r="LT24" s="64"/>
      <c r="LU24" s="64"/>
      <c r="LV24" s="64"/>
      <c r="LW24" s="64"/>
      <c r="LX24" s="64"/>
      <c r="LY24" s="64"/>
      <c r="LZ24" s="64"/>
      <c r="MA24" s="64"/>
      <c r="MB24" s="64"/>
      <c r="MC24" s="64"/>
      <c r="MD24" s="64"/>
      <c r="ME24" s="64"/>
      <c r="MF24" s="64"/>
      <c r="MG24" s="64"/>
      <c r="MH24" s="64"/>
      <c r="MI24" s="64"/>
      <c r="MJ24" s="64"/>
      <c r="MK24" s="64"/>
    </row>
    <row r="25" s="182" customFormat="true" ht="30.75" hidden="false" customHeight="true" outlineLevel="0" collapsed="false">
      <c r="A25" s="64"/>
      <c r="B25" s="128" t="n">
        <v>4</v>
      </c>
      <c r="C25" s="129" t="str">
        <f aca="false">IF(+Overzicht!C30="","",+Overzicht!C30)</f>
        <v/>
      </c>
      <c r="D25" s="64"/>
      <c r="E25" s="130" t="str">
        <f aca="false">IF(+Overzicht!E30="","",+Overzicht!E30)</f>
        <v/>
      </c>
      <c r="F25" s="64"/>
      <c r="G25" s="158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60"/>
      <c r="U25" s="160"/>
      <c r="V25" s="160"/>
      <c r="W25" s="160"/>
      <c r="X25" s="160"/>
      <c r="Y25" s="160"/>
      <c r="Z25" s="160"/>
      <c r="AA25" s="160"/>
      <c r="AB25" s="160"/>
      <c r="AC25" s="160"/>
      <c r="AD25" s="160"/>
      <c r="AE25" s="160"/>
      <c r="AF25" s="160"/>
      <c r="AG25" s="160"/>
      <c r="AH25" s="160"/>
      <c r="AI25" s="160"/>
      <c r="AJ25" s="160"/>
      <c r="AK25" s="160"/>
      <c r="AL25" s="161" t="n">
        <f aca="false">SUM(G25:AK25)</f>
        <v>0</v>
      </c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64"/>
      <c r="DI25" s="64"/>
      <c r="DJ25" s="64"/>
      <c r="DK25" s="64"/>
      <c r="DL25" s="64"/>
      <c r="DM25" s="64"/>
      <c r="DN25" s="64"/>
      <c r="DO25" s="64"/>
      <c r="DP25" s="64"/>
      <c r="DQ25" s="64"/>
      <c r="DR25" s="64"/>
      <c r="DS25" s="64"/>
      <c r="DT25" s="64"/>
      <c r="DU25" s="64"/>
      <c r="DV25" s="64"/>
      <c r="DW25" s="64"/>
      <c r="DX25" s="64"/>
      <c r="DY25" s="64"/>
      <c r="DZ25" s="64"/>
      <c r="EA25" s="64"/>
      <c r="EB25" s="64"/>
      <c r="EC25" s="64"/>
      <c r="ED25" s="64"/>
      <c r="EE25" s="64"/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4"/>
      <c r="ET25" s="64"/>
      <c r="EU25" s="64"/>
      <c r="EV25" s="64"/>
      <c r="EW25" s="64"/>
      <c r="EX25" s="64"/>
      <c r="EY25" s="64"/>
      <c r="EZ25" s="64"/>
      <c r="FA25" s="64"/>
      <c r="FB25" s="64"/>
      <c r="FC25" s="64"/>
      <c r="FD25" s="64"/>
      <c r="FE25" s="64"/>
      <c r="FF25" s="64"/>
      <c r="FG25" s="64"/>
      <c r="FH25" s="64"/>
      <c r="FI25" s="64"/>
      <c r="FJ25" s="64"/>
      <c r="FK25" s="64"/>
      <c r="FL25" s="64"/>
      <c r="FM25" s="64"/>
      <c r="FN25" s="64"/>
      <c r="FO25" s="64"/>
      <c r="FP25" s="64"/>
      <c r="FQ25" s="64"/>
      <c r="FR25" s="64"/>
      <c r="FS25" s="64"/>
      <c r="FT25" s="64"/>
      <c r="FU25" s="64"/>
      <c r="FV25" s="64"/>
      <c r="FW25" s="64"/>
      <c r="FX25" s="64"/>
      <c r="FY25" s="64"/>
      <c r="FZ25" s="64"/>
      <c r="GA25" s="64"/>
      <c r="GB25" s="64"/>
      <c r="GC25" s="64"/>
      <c r="GD25" s="64"/>
      <c r="GE25" s="64"/>
      <c r="GF25" s="64"/>
      <c r="GG25" s="64"/>
      <c r="GH25" s="64"/>
      <c r="GI25" s="64"/>
      <c r="GJ25" s="64"/>
      <c r="GK25" s="64"/>
      <c r="GL25" s="64"/>
      <c r="GM25" s="64"/>
      <c r="GN25" s="64"/>
      <c r="GO25" s="64"/>
      <c r="GP25" s="64"/>
      <c r="GQ25" s="64"/>
      <c r="GR25" s="64"/>
      <c r="GS25" s="64"/>
      <c r="GT25" s="64"/>
      <c r="GU25" s="64"/>
      <c r="GV25" s="64"/>
      <c r="GW25" s="64"/>
      <c r="GX25" s="64"/>
      <c r="GY25" s="64"/>
      <c r="GZ25" s="64"/>
      <c r="HA25" s="64"/>
      <c r="HB25" s="64"/>
      <c r="HC25" s="64"/>
      <c r="HD25" s="64"/>
      <c r="HE25" s="64"/>
      <c r="HF25" s="64"/>
      <c r="HG25" s="64"/>
      <c r="HH25" s="64"/>
      <c r="HI25" s="64"/>
      <c r="HJ25" s="64"/>
      <c r="HK25" s="64"/>
      <c r="HL25" s="64"/>
      <c r="HM25" s="64"/>
      <c r="HN25" s="64"/>
      <c r="HO25" s="64"/>
      <c r="HP25" s="64"/>
      <c r="HQ25" s="64"/>
      <c r="HR25" s="64"/>
      <c r="HS25" s="64"/>
      <c r="HT25" s="64"/>
      <c r="HU25" s="64"/>
      <c r="HV25" s="64"/>
      <c r="HW25" s="64"/>
      <c r="HX25" s="64"/>
      <c r="HY25" s="64"/>
      <c r="HZ25" s="64"/>
      <c r="IA25" s="64"/>
      <c r="IB25" s="64"/>
      <c r="IC25" s="64"/>
      <c r="ID25" s="64"/>
      <c r="IE25" s="64"/>
      <c r="IF25" s="64"/>
      <c r="IG25" s="64"/>
      <c r="IH25" s="64"/>
      <c r="II25" s="64"/>
      <c r="IJ25" s="64"/>
      <c r="IK25" s="64"/>
      <c r="IL25" s="64"/>
      <c r="IM25" s="64"/>
      <c r="IN25" s="64"/>
      <c r="IO25" s="64"/>
      <c r="IP25" s="64"/>
      <c r="IQ25" s="64"/>
      <c r="IR25" s="64"/>
      <c r="IS25" s="64"/>
      <c r="IT25" s="64"/>
      <c r="IU25" s="64"/>
      <c r="IV25" s="64"/>
      <c r="IW25" s="64"/>
      <c r="IX25" s="64"/>
      <c r="IY25" s="64"/>
      <c r="IZ25" s="64"/>
      <c r="JA25" s="64"/>
      <c r="JB25" s="64"/>
      <c r="JC25" s="64"/>
      <c r="JD25" s="64"/>
      <c r="JE25" s="64"/>
      <c r="JF25" s="64"/>
      <c r="JG25" s="64"/>
      <c r="JH25" s="64"/>
      <c r="JI25" s="64"/>
      <c r="JJ25" s="64"/>
      <c r="JK25" s="64"/>
      <c r="JL25" s="64"/>
      <c r="JM25" s="64"/>
      <c r="JN25" s="64"/>
      <c r="JO25" s="64"/>
      <c r="JP25" s="64"/>
      <c r="JQ25" s="64"/>
      <c r="JR25" s="64"/>
      <c r="JS25" s="64"/>
      <c r="JT25" s="64"/>
      <c r="JU25" s="64"/>
      <c r="JV25" s="64"/>
      <c r="JW25" s="64"/>
      <c r="JX25" s="64"/>
      <c r="JY25" s="64"/>
      <c r="JZ25" s="64"/>
      <c r="KA25" s="64"/>
      <c r="KB25" s="64"/>
      <c r="KC25" s="64"/>
      <c r="KD25" s="64"/>
      <c r="KE25" s="64"/>
      <c r="KF25" s="64"/>
      <c r="KG25" s="64"/>
      <c r="KH25" s="64"/>
      <c r="KI25" s="64"/>
      <c r="KJ25" s="64"/>
      <c r="KK25" s="64"/>
      <c r="KL25" s="64"/>
      <c r="KM25" s="64"/>
      <c r="KN25" s="64"/>
      <c r="KO25" s="64"/>
      <c r="KP25" s="64"/>
      <c r="KQ25" s="64"/>
      <c r="KR25" s="64"/>
      <c r="KS25" s="64"/>
      <c r="KT25" s="64"/>
      <c r="KU25" s="64"/>
      <c r="KV25" s="64"/>
      <c r="KW25" s="64"/>
      <c r="KX25" s="64"/>
      <c r="KY25" s="64"/>
      <c r="KZ25" s="64"/>
      <c r="LA25" s="64"/>
      <c r="LB25" s="64"/>
      <c r="LC25" s="64"/>
      <c r="LD25" s="64"/>
      <c r="LE25" s="64"/>
      <c r="LF25" s="64"/>
      <c r="LG25" s="64"/>
      <c r="LH25" s="64"/>
      <c r="LI25" s="64"/>
      <c r="LJ25" s="64"/>
      <c r="LK25" s="64"/>
      <c r="LL25" s="64"/>
      <c r="LM25" s="64"/>
      <c r="LN25" s="64"/>
      <c r="LO25" s="64"/>
      <c r="LP25" s="64"/>
      <c r="LQ25" s="64"/>
      <c r="LR25" s="64"/>
      <c r="LS25" s="64"/>
      <c r="LT25" s="64"/>
      <c r="LU25" s="64"/>
      <c r="LV25" s="64"/>
      <c r="LW25" s="64"/>
      <c r="LX25" s="64"/>
      <c r="LY25" s="64"/>
      <c r="LZ25" s="64"/>
      <c r="MA25" s="64"/>
      <c r="MB25" s="64"/>
      <c r="MC25" s="64"/>
      <c r="MD25" s="64"/>
      <c r="ME25" s="64"/>
      <c r="MF25" s="64"/>
      <c r="MG25" s="64"/>
      <c r="MH25" s="64"/>
      <c r="MI25" s="64"/>
      <c r="MJ25" s="64"/>
      <c r="MK25" s="64"/>
    </row>
    <row r="26" s="182" customFormat="true" ht="30.75" hidden="false" customHeight="true" outlineLevel="0" collapsed="false">
      <c r="A26" s="64"/>
      <c r="B26" s="128" t="n">
        <v>5</v>
      </c>
      <c r="C26" s="129" t="str">
        <f aca="false">IF(+Overzicht!C31="","",+Overzicht!C31)</f>
        <v/>
      </c>
      <c r="D26" s="64"/>
      <c r="E26" s="130" t="str">
        <f aca="false">IF(+Overzicht!E31="","",+Overzicht!E31)</f>
        <v/>
      </c>
      <c r="F26" s="64"/>
      <c r="G26" s="158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60"/>
      <c r="U26" s="160"/>
      <c r="V26" s="160"/>
      <c r="W26" s="160"/>
      <c r="X26" s="160"/>
      <c r="Y26" s="160"/>
      <c r="Z26" s="160"/>
      <c r="AA26" s="160"/>
      <c r="AB26" s="160"/>
      <c r="AC26" s="160"/>
      <c r="AD26" s="160"/>
      <c r="AE26" s="160"/>
      <c r="AF26" s="160"/>
      <c r="AG26" s="160"/>
      <c r="AH26" s="160"/>
      <c r="AI26" s="160"/>
      <c r="AJ26" s="160"/>
      <c r="AK26" s="160"/>
      <c r="AL26" s="161" t="n">
        <f aca="false">SUM(G26:AK26)</f>
        <v>0</v>
      </c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  <c r="DE26" s="64"/>
      <c r="DF26" s="64"/>
      <c r="DG26" s="64"/>
      <c r="DH26" s="64"/>
      <c r="DI26" s="64"/>
      <c r="DJ26" s="64"/>
      <c r="DK26" s="64"/>
      <c r="DL26" s="64"/>
      <c r="DM26" s="64"/>
      <c r="DN26" s="64"/>
      <c r="DO26" s="64"/>
      <c r="DP26" s="64"/>
      <c r="DQ26" s="64"/>
      <c r="DR26" s="64"/>
      <c r="DS26" s="64"/>
      <c r="DT26" s="64"/>
      <c r="DU26" s="64"/>
      <c r="DV26" s="64"/>
      <c r="DW26" s="64"/>
      <c r="DX26" s="64"/>
      <c r="DY26" s="64"/>
      <c r="DZ26" s="64"/>
      <c r="EA26" s="64"/>
      <c r="EB26" s="64"/>
      <c r="EC26" s="64"/>
      <c r="ED26" s="64"/>
      <c r="EE26" s="64"/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4"/>
      <c r="ET26" s="64"/>
      <c r="EU26" s="64"/>
      <c r="EV26" s="64"/>
      <c r="EW26" s="64"/>
      <c r="EX26" s="64"/>
      <c r="EY26" s="64"/>
      <c r="EZ26" s="64"/>
      <c r="FA26" s="64"/>
      <c r="FB26" s="64"/>
      <c r="FC26" s="64"/>
      <c r="FD26" s="64"/>
      <c r="FE26" s="64"/>
      <c r="FF26" s="64"/>
      <c r="FG26" s="64"/>
      <c r="FH26" s="64"/>
      <c r="FI26" s="64"/>
      <c r="FJ26" s="64"/>
      <c r="FK26" s="64"/>
      <c r="FL26" s="64"/>
      <c r="FM26" s="64"/>
      <c r="FN26" s="64"/>
      <c r="FO26" s="64"/>
      <c r="FP26" s="64"/>
      <c r="FQ26" s="64"/>
      <c r="FR26" s="64"/>
      <c r="FS26" s="64"/>
      <c r="FT26" s="64"/>
      <c r="FU26" s="64"/>
      <c r="FV26" s="64"/>
      <c r="FW26" s="64"/>
      <c r="FX26" s="64"/>
      <c r="FY26" s="64"/>
      <c r="FZ26" s="64"/>
      <c r="GA26" s="64"/>
      <c r="GB26" s="64"/>
      <c r="GC26" s="64"/>
      <c r="GD26" s="64"/>
      <c r="GE26" s="64"/>
      <c r="GF26" s="64"/>
      <c r="GG26" s="64"/>
      <c r="GH26" s="64"/>
      <c r="GI26" s="64"/>
      <c r="GJ26" s="64"/>
      <c r="GK26" s="64"/>
      <c r="GL26" s="64"/>
      <c r="GM26" s="64"/>
      <c r="GN26" s="64"/>
      <c r="GO26" s="64"/>
      <c r="GP26" s="64"/>
      <c r="GQ26" s="64"/>
      <c r="GR26" s="64"/>
      <c r="GS26" s="64"/>
      <c r="GT26" s="64"/>
      <c r="GU26" s="64"/>
      <c r="GV26" s="64"/>
      <c r="GW26" s="64"/>
      <c r="GX26" s="64"/>
      <c r="GY26" s="64"/>
      <c r="GZ26" s="64"/>
      <c r="HA26" s="64"/>
      <c r="HB26" s="64"/>
      <c r="HC26" s="64"/>
      <c r="HD26" s="64"/>
      <c r="HE26" s="64"/>
      <c r="HF26" s="64"/>
      <c r="HG26" s="64"/>
      <c r="HH26" s="64"/>
      <c r="HI26" s="64"/>
      <c r="HJ26" s="64"/>
      <c r="HK26" s="64"/>
      <c r="HL26" s="64"/>
      <c r="HM26" s="64"/>
      <c r="HN26" s="64"/>
      <c r="HO26" s="64"/>
      <c r="HP26" s="64"/>
      <c r="HQ26" s="64"/>
      <c r="HR26" s="64"/>
      <c r="HS26" s="64"/>
      <c r="HT26" s="64"/>
      <c r="HU26" s="64"/>
      <c r="HV26" s="64"/>
      <c r="HW26" s="64"/>
      <c r="HX26" s="64"/>
      <c r="HY26" s="64"/>
      <c r="HZ26" s="64"/>
      <c r="IA26" s="64"/>
      <c r="IB26" s="64"/>
      <c r="IC26" s="64"/>
      <c r="ID26" s="64"/>
      <c r="IE26" s="64"/>
      <c r="IF26" s="64"/>
      <c r="IG26" s="64"/>
      <c r="IH26" s="64"/>
      <c r="II26" s="64"/>
      <c r="IJ26" s="64"/>
      <c r="IK26" s="64"/>
      <c r="IL26" s="64"/>
      <c r="IM26" s="64"/>
      <c r="IN26" s="64"/>
      <c r="IO26" s="64"/>
      <c r="IP26" s="64"/>
      <c r="IQ26" s="64"/>
      <c r="IR26" s="64"/>
      <c r="IS26" s="64"/>
      <c r="IT26" s="64"/>
      <c r="IU26" s="64"/>
      <c r="IV26" s="64"/>
      <c r="IW26" s="64"/>
      <c r="IX26" s="64"/>
      <c r="IY26" s="64"/>
      <c r="IZ26" s="64"/>
      <c r="JA26" s="64"/>
      <c r="JB26" s="64"/>
      <c r="JC26" s="64"/>
      <c r="JD26" s="64"/>
      <c r="JE26" s="64"/>
      <c r="JF26" s="64"/>
      <c r="JG26" s="64"/>
      <c r="JH26" s="64"/>
      <c r="JI26" s="64"/>
      <c r="JJ26" s="64"/>
      <c r="JK26" s="64"/>
      <c r="JL26" s="64"/>
      <c r="JM26" s="64"/>
      <c r="JN26" s="64"/>
      <c r="JO26" s="64"/>
      <c r="JP26" s="64"/>
      <c r="JQ26" s="64"/>
      <c r="JR26" s="64"/>
      <c r="JS26" s="64"/>
      <c r="JT26" s="64"/>
      <c r="JU26" s="64"/>
      <c r="JV26" s="64"/>
      <c r="JW26" s="64"/>
      <c r="JX26" s="64"/>
      <c r="JY26" s="64"/>
      <c r="JZ26" s="64"/>
      <c r="KA26" s="64"/>
      <c r="KB26" s="64"/>
      <c r="KC26" s="64"/>
      <c r="KD26" s="64"/>
      <c r="KE26" s="64"/>
      <c r="KF26" s="64"/>
      <c r="KG26" s="64"/>
      <c r="KH26" s="64"/>
      <c r="KI26" s="64"/>
      <c r="KJ26" s="64"/>
      <c r="KK26" s="64"/>
      <c r="KL26" s="64"/>
      <c r="KM26" s="64"/>
      <c r="KN26" s="64"/>
      <c r="KO26" s="64"/>
      <c r="KP26" s="64"/>
      <c r="KQ26" s="64"/>
      <c r="KR26" s="64"/>
      <c r="KS26" s="64"/>
      <c r="KT26" s="64"/>
      <c r="KU26" s="64"/>
      <c r="KV26" s="64"/>
      <c r="KW26" s="64"/>
      <c r="KX26" s="64"/>
      <c r="KY26" s="64"/>
      <c r="KZ26" s="64"/>
      <c r="LA26" s="64"/>
      <c r="LB26" s="64"/>
      <c r="LC26" s="64"/>
      <c r="LD26" s="64"/>
      <c r="LE26" s="64"/>
      <c r="LF26" s="64"/>
      <c r="LG26" s="64"/>
      <c r="LH26" s="64"/>
      <c r="LI26" s="64"/>
      <c r="LJ26" s="64"/>
      <c r="LK26" s="64"/>
      <c r="LL26" s="64"/>
      <c r="LM26" s="64"/>
      <c r="LN26" s="64"/>
      <c r="LO26" s="64"/>
      <c r="LP26" s="64"/>
      <c r="LQ26" s="64"/>
      <c r="LR26" s="64"/>
      <c r="LS26" s="64"/>
      <c r="LT26" s="64"/>
      <c r="LU26" s="64"/>
      <c r="LV26" s="64"/>
      <c r="LW26" s="64"/>
      <c r="LX26" s="64"/>
      <c r="LY26" s="64"/>
      <c r="LZ26" s="64"/>
      <c r="MA26" s="64"/>
      <c r="MB26" s="64"/>
      <c r="MC26" s="64"/>
      <c r="MD26" s="64"/>
      <c r="ME26" s="64"/>
      <c r="MF26" s="64"/>
      <c r="MG26" s="64"/>
      <c r="MH26" s="64"/>
      <c r="MI26" s="64"/>
      <c r="MJ26" s="64"/>
      <c r="MK26" s="64"/>
    </row>
    <row r="27" s="183" customFormat="true" ht="17.4" hidden="false" customHeight="false" outlineLevel="0" collapsed="false">
      <c r="A27" s="162"/>
      <c r="B27" s="163"/>
      <c r="C27" s="76" t="str">
        <f aca="false">VLOOKUP(29,TA,TI,FALSE())</f>
        <v>Totaal Interreg VI-A projecten:</v>
      </c>
      <c r="D27" s="77"/>
      <c r="E27" s="77"/>
      <c r="F27" s="77"/>
      <c r="G27" s="164" t="n">
        <f aca="false">SUM(G22:G26)</f>
        <v>0</v>
      </c>
      <c r="H27" s="165" t="n">
        <f aca="false">SUM(H22:H26)</f>
        <v>0</v>
      </c>
      <c r="I27" s="165" t="n">
        <f aca="false">SUM(I22:I26)</f>
        <v>0</v>
      </c>
      <c r="J27" s="165" t="n">
        <f aca="false">SUM(J22:J26)</f>
        <v>0</v>
      </c>
      <c r="K27" s="165" t="n">
        <f aca="false">SUM(K22:K26)</f>
        <v>0</v>
      </c>
      <c r="L27" s="165" t="n">
        <f aca="false">SUM(L22:L26)</f>
        <v>0</v>
      </c>
      <c r="M27" s="165" t="n">
        <f aca="false">SUM(M22:M26)</f>
        <v>0</v>
      </c>
      <c r="N27" s="165" t="n">
        <f aca="false">SUM(N22:N26)</f>
        <v>0</v>
      </c>
      <c r="O27" s="165" t="n">
        <f aca="false">SUM(O22:O26)</f>
        <v>0</v>
      </c>
      <c r="P27" s="165" t="n">
        <f aca="false">SUM(P22:P26)</f>
        <v>0</v>
      </c>
      <c r="Q27" s="165" t="n">
        <f aca="false">SUM(Q22:Q26)</f>
        <v>0</v>
      </c>
      <c r="R27" s="165" t="n">
        <f aca="false">SUM(R22:R26)</f>
        <v>0</v>
      </c>
      <c r="S27" s="165" t="n">
        <f aca="false">SUM(S22:S26)</f>
        <v>0</v>
      </c>
      <c r="T27" s="165" t="n">
        <f aca="false">SUM(T22:T26)</f>
        <v>0</v>
      </c>
      <c r="U27" s="165" t="n">
        <f aca="false">SUM(U22:U26)</f>
        <v>0</v>
      </c>
      <c r="V27" s="165" t="n">
        <f aca="false">SUM(V22:V26)</f>
        <v>0</v>
      </c>
      <c r="W27" s="165" t="n">
        <f aca="false">SUM(W22:W26)</f>
        <v>0</v>
      </c>
      <c r="X27" s="165" t="n">
        <f aca="false">SUM(X22:X26)</f>
        <v>0</v>
      </c>
      <c r="Y27" s="165" t="n">
        <f aca="false">SUM(Y22:Y26)</f>
        <v>0</v>
      </c>
      <c r="Z27" s="165" t="n">
        <f aca="false">SUM(Z22:Z26)</f>
        <v>0</v>
      </c>
      <c r="AA27" s="165" t="n">
        <f aca="false">SUM(AA22:AA26)</f>
        <v>0</v>
      </c>
      <c r="AB27" s="165" t="n">
        <f aca="false">SUM(AB22:AB26)</f>
        <v>0</v>
      </c>
      <c r="AC27" s="165" t="n">
        <f aca="false">SUM(AC22:AC26)</f>
        <v>0</v>
      </c>
      <c r="AD27" s="165" t="n">
        <f aca="false">SUM(AD22:AD26)</f>
        <v>0</v>
      </c>
      <c r="AE27" s="165" t="n">
        <f aca="false">SUM(AE22:AE26)</f>
        <v>0</v>
      </c>
      <c r="AF27" s="165" t="n">
        <f aca="false">SUM(AF22:AF26)</f>
        <v>0</v>
      </c>
      <c r="AG27" s="165" t="n">
        <f aca="false">SUM(AG22:AG26)</f>
        <v>0</v>
      </c>
      <c r="AH27" s="165" t="n">
        <f aca="false">SUM(AH22:AH26)</f>
        <v>0</v>
      </c>
      <c r="AI27" s="165" t="n">
        <f aca="false">SUM(AI22:AI26)</f>
        <v>0</v>
      </c>
      <c r="AJ27" s="165" t="n">
        <f aca="false">SUM(AJ22:AJ26)</f>
        <v>0</v>
      </c>
      <c r="AK27" s="165" t="n">
        <f aca="false">SUM(AK22:AK26)</f>
        <v>0</v>
      </c>
      <c r="AL27" s="166" t="n">
        <f aca="false">SUM(G27:AK27)</f>
        <v>0</v>
      </c>
      <c r="AM27" s="162"/>
      <c r="AN27" s="162"/>
      <c r="AO27" s="162"/>
      <c r="AP27" s="162"/>
      <c r="AQ27" s="162"/>
      <c r="AR27" s="162"/>
      <c r="AS27" s="162"/>
      <c r="AT27" s="162"/>
      <c r="AU27" s="162"/>
      <c r="AV27" s="162"/>
      <c r="AW27" s="162"/>
      <c r="AX27" s="162"/>
      <c r="AY27" s="162"/>
      <c r="AZ27" s="162"/>
      <c r="BA27" s="162"/>
      <c r="BB27" s="162"/>
      <c r="BC27" s="162"/>
      <c r="BD27" s="162"/>
      <c r="BE27" s="162"/>
      <c r="BF27" s="162"/>
      <c r="BG27" s="162"/>
      <c r="BH27" s="162"/>
      <c r="BI27" s="162"/>
      <c r="BJ27" s="162"/>
      <c r="BK27" s="162"/>
      <c r="BL27" s="162"/>
      <c r="BM27" s="162"/>
      <c r="BN27" s="162"/>
      <c r="BO27" s="162"/>
      <c r="BP27" s="162"/>
      <c r="BQ27" s="162"/>
      <c r="BR27" s="162"/>
      <c r="BS27" s="162"/>
      <c r="BT27" s="162"/>
      <c r="BU27" s="162"/>
      <c r="BV27" s="162"/>
      <c r="BW27" s="162"/>
      <c r="BX27" s="162"/>
      <c r="BY27" s="162"/>
      <c r="BZ27" s="162"/>
      <c r="CA27" s="162"/>
      <c r="CB27" s="162"/>
      <c r="CC27" s="162"/>
      <c r="CD27" s="162"/>
      <c r="CE27" s="162"/>
      <c r="CF27" s="162"/>
      <c r="CG27" s="162"/>
      <c r="CH27" s="162"/>
      <c r="CI27" s="162"/>
      <c r="CJ27" s="162"/>
      <c r="CK27" s="162"/>
      <c r="CL27" s="162"/>
      <c r="CM27" s="162"/>
      <c r="CN27" s="162"/>
      <c r="CO27" s="162"/>
      <c r="CP27" s="162"/>
      <c r="CQ27" s="162"/>
      <c r="CR27" s="162"/>
      <c r="CS27" s="162"/>
      <c r="CT27" s="162"/>
      <c r="CU27" s="162"/>
      <c r="CV27" s="162"/>
      <c r="CW27" s="162"/>
      <c r="CX27" s="162"/>
      <c r="CY27" s="162"/>
      <c r="CZ27" s="162"/>
      <c r="DA27" s="162"/>
      <c r="DB27" s="162"/>
      <c r="DC27" s="162"/>
      <c r="DD27" s="162"/>
      <c r="DE27" s="162"/>
      <c r="DF27" s="162"/>
      <c r="DG27" s="162"/>
      <c r="DH27" s="162"/>
      <c r="DI27" s="162"/>
      <c r="DJ27" s="162"/>
      <c r="DK27" s="162"/>
      <c r="DL27" s="162"/>
      <c r="DM27" s="162"/>
      <c r="DN27" s="162"/>
      <c r="DO27" s="162"/>
      <c r="DP27" s="162"/>
      <c r="DQ27" s="162"/>
      <c r="DR27" s="162"/>
      <c r="DS27" s="162"/>
      <c r="DT27" s="162"/>
      <c r="DU27" s="162"/>
      <c r="DV27" s="162"/>
      <c r="DW27" s="162"/>
      <c r="DX27" s="162"/>
      <c r="DY27" s="162"/>
      <c r="DZ27" s="162"/>
      <c r="EA27" s="162"/>
      <c r="EB27" s="162"/>
      <c r="EC27" s="162"/>
      <c r="ED27" s="162"/>
      <c r="EE27" s="162"/>
      <c r="EF27" s="162"/>
      <c r="EG27" s="162"/>
      <c r="EH27" s="162"/>
      <c r="EI27" s="162"/>
      <c r="EJ27" s="162"/>
      <c r="EK27" s="162"/>
      <c r="EL27" s="162"/>
      <c r="EM27" s="162"/>
      <c r="EN27" s="162"/>
      <c r="EO27" s="162"/>
      <c r="EP27" s="162"/>
      <c r="EQ27" s="162"/>
      <c r="ER27" s="162"/>
      <c r="ES27" s="162"/>
      <c r="ET27" s="162"/>
      <c r="EU27" s="162"/>
      <c r="EV27" s="162"/>
      <c r="EW27" s="162"/>
      <c r="EX27" s="162"/>
      <c r="EY27" s="162"/>
      <c r="EZ27" s="162"/>
      <c r="FA27" s="162"/>
      <c r="FB27" s="162"/>
      <c r="FC27" s="162"/>
      <c r="FD27" s="162"/>
      <c r="FE27" s="162"/>
      <c r="FF27" s="162"/>
      <c r="FG27" s="162"/>
      <c r="FH27" s="162"/>
      <c r="FI27" s="162"/>
      <c r="FJ27" s="162"/>
      <c r="FK27" s="162"/>
      <c r="FL27" s="162"/>
      <c r="FM27" s="162"/>
      <c r="FN27" s="162"/>
      <c r="FO27" s="162"/>
      <c r="FP27" s="162"/>
      <c r="FQ27" s="162"/>
      <c r="FR27" s="162"/>
      <c r="FS27" s="162"/>
      <c r="FT27" s="162"/>
      <c r="FU27" s="162"/>
      <c r="FV27" s="162"/>
      <c r="FW27" s="162"/>
      <c r="FX27" s="162"/>
      <c r="FY27" s="162"/>
      <c r="FZ27" s="162"/>
      <c r="GA27" s="162"/>
      <c r="GB27" s="162"/>
      <c r="GC27" s="162"/>
      <c r="GD27" s="162"/>
      <c r="GE27" s="162"/>
      <c r="GF27" s="162"/>
      <c r="GG27" s="162"/>
      <c r="GH27" s="162"/>
      <c r="GI27" s="162"/>
      <c r="GJ27" s="162"/>
      <c r="GK27" s="162"/>
      <c r="GL27" s="162"/>
      <c r="GM27" s="162"/>
      <c r="GN27" s="162"/>
      <c r="GO27" s="162"/>
      <c r="GP27" s="162"/>
      <c r="GQ27" s="162"/>
      <c r="GR27" s="162"/>
      <c r="GS27" s="162"/>
      <c r="GT27" s="162"/>
      <c r="GU27" s="162"/>
      <c r="GV27" s="162"/>
      <c r="GW27" s="162"/>
      <c r="GX27" s="162"/>
      <c r="GY27" s="162"/>
      <c r="GZ27" s="162"/>
      <c r="HA27" s="162"/>
      <c r="HB27" s="162"/>
      <c r="HC27" s="162"/>
      <c r="HD27" s="162"/>
      <c r="HE27" s="162"/>
      <c r="HF27" s="162"/>
      <c r="HG27" s="162"/>
      <c r="HH27" s="162"/>
      <c r="HI27" s="162"/>
      <c r="HJ27" s="162"/>
      <c r="HK27" s="162"/>
      <c r="HL27" s="162"/>
      <c r="HM27" s="162"/>
      <c r="HN27" s="162"/>
      <c r="HO27" s="162"/>
      <c r="HP27" s="162"/>
      <c r="HQ27" s="162"/>
      <c r="HR27" s="162"/>
      <c r="HS27" s="162"/>
      <c r="HT27" s="162"/>
      <c r="HU27" s="162"/>
      <c r="HV27" s="162"/>
      <c r="HW27" s="162"/>
      <c r="HX27" s="162"/>
      <c r="HY27" s="162"/>
      <c r="HZ27" s="162"/>
      <c r="IA27" s="162"/>
      <c r="IB27" s="162"/>
      <c r="IC27" s="162"/>
      <c r="ID27" s="162"/>
      <c r="IE27" s="162"/>
      <c r="IF27" s="162"/>
      <c r="IG27" s="162"/>
      <c r="IH27" s="162"/>
      <c r="II27" s="162"/>
      <c r="IJ27" s="162"/>
      <c r="IK27" s="162"/>
      <c r="IL27" s="162"/>
      <c r="IM27" s="162"/>
      <c r="IN27" s="162"/>
      <c r="IO27" s="162"/>
      <c r="IP27" s="162"/>
      <c r="IQ27" s="162"/>
      <c r="IR27" s="162"/>
      <c r="IS27" s="162"/>
      <c r="IT27" s="162"/>
      <c r="IU27" s="162"/>
      <c r="IV27" s="162"/>
      <c r="IW27" s="162"/>
      <c r="IX27" s="162"/>
      <c r="IY27" s="162"/>
      <c r="IZ27" s="162"/>
      <c r="JA27" s="162"/>
      <c r="JB27" s="162"/>
      <c r="JC27" s="162"/>
      <c r="JD27" s="162"/>
      <c r="JE27" s="162"/>
      <c r="JF27" s="162"/>
      <c r="JG27" s="162"/>
      <c r="JH27" s="162"/>
      <c r="JI27" s="162"/>
      <c r="JJ27" s="162"/>
      <c r="JK27" s="162"/>
      <c r="JL27" s="162"/>
      <c r="JM27" s="162"/>
      <c r="JN27" s="162"/>
      <c r="JO27" s="162"/>
      <c r="JP27" s="162"/>
      <c r="JQ27" s="162"/>
      <c r="JR27" s="162"/>
      <c r="JS27" s="162"/>
      <c r="JT27" s="162"/>
      <c r="JU27" s="162"/>
      <c r="JV27" s="162"/>
      <c r="JW27" s="162"/>
      <c r="JX27" s="162"/>
      <c r="JY27" s="162"/>
      <c r="JZ27" s="162"/>
      <c r="KA27" s="162"/>
      <c r="KB27" s="162"/>
      <c r="KC27" s="162"/>
      <c r="KD27" s="162"/>
      <c r="KE27" s="162"/>
      <c r="KF27" s="162"/>
      <c r="KG27" s="162"/>
      <c r="KH27" s="162"/>
      <c r="KI27" s="162"/>
      <c r="KJ27" s="162"/>
      <c r="KK27" s="162"/>
      <c r="KL27" s="162"/>
      <c r="KM27" s="162"/>
      <c r="KN27" s="162"/>
      <c r="KO27" s="162"/>
      <c r="KP27" s="162"/>
      <c r="KQ27" s="162"/>
      <c r="KR27" s="162"/>
      <c r="KS27" s="162"/>
      <c r="KT27" s="162"/>
      <c r="KU27" s="162"/>
      <c r="KV27" s="162"/>
      <c r="KW27" s="162"/>
      <c r="KX27" s="162"/>
      <c r="KY27" s="162"/>
      <c r="KZ27" s="162"/>
      <c r="LA27" s="162"/>
      <c r="LB27" s="162"/>
      <c r="LC27" s="162"/>
      <c r="LD27" s="162"/>
      <c r="LE27" s="162"/>
      <c r="LF27" s="162"/>
      <c r="LG27" s="162"/>
      <c r="LH27" s="162"/>
      <c r="LI27" s="162"/>
      <c r="LJ27" s="162"/>
      <c r="LK27" s="162"/>
      <c r="LL27" s="162"/>
      <c r="LM27" s="162"/>
      <c r="LN27" s="162"/>
      <c r="LO27" s="162"/>
      <c r="LP27" s="162"/>
      <c r="LQ27" s="162"/>
      <c r="LR27" s="162"/>
      <c r="LS27" s="162"/>
      <c r="LT27" s="162"/>
      <c r="LU27" s="162"/>
      <c r="LV27" s="162"/>
      <c r="LW27" s="162"/>
      <c r="LX27" s="162"/>
      <c r="LY27" s="162"/>
      <c r="LZ27" s="162"/>
      <c r="MA27" s="162"/>
      <c r="MB27" s="162"/>
      <c r="MC27" s="162"/>
      <c r="MD27" s="162"/>
      <c r="ME27" s="162"/>
      <c r="MF27" s="162"/>
      <c r="MG27" s="162"/>
      <c r="MH27" s="162"/>
      <c r="MI27" s="162"/>
      <c r="MJ27" s="162"/>
      <c r="MK27" s="162"/>
    </row>
    <row r="28" s="182" customFormat="true" ht="15" hidden="false" customHeight="false" outlineLevel="0" collapsed="false">
      <c r="A28" s="64"/>
      <c r="B28" s="167"/>
      <c r="C28" s="64"/>
      <c r="D28" s="64"/>
      <c r="E28" s="64"/>
      <c r="F28" s="64"/>
      <c r="G28" s="168"/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69"/>
      <c r="Z28" s="169"/>
      <c r="AA28" s="169"/>
      <c r="AB28" s="169"/>
      <c r="AC28" s="169"/>
      <c r="AD28" s="169"/>
      <c r="AE28" s="169"/>
      <c r="AF28" s="169"/>
      <c r="AG28" s="169"/>
      <c r="AH28" s="169"/>
      <c r="AI28" s="169"/>
      <c r="AJ28" s="169"/>
      <c r="AK28" s="169"/>
      <c r="AL28" s="161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  <c r="CA28" s="64"/>
      <c r="CB28" s="64"/>
      <c r="CC28" s="64"/>
      <c r="CD28" s="64"/>
      <c r="CE28" s="64"/>
      <c r="CF28" s="64"/>
      <c r="CG28" s="64"/>
      <c r="CH28" s="64"/>
      <c r="CI28" s="64"/>
      <c r="CJ28" s="64"/>
      <c r="CK28" s="64"/>
      <c r="CL28" s="64"/>
      <c r="CM28" s="64"/>
      <c r="CN28" s="64"/>
      <c r="CO28" s="64"/>
      <c r="CP28" s="64"/>
      <c r="CQ28" s="64"/>
      <c r="CR28" s="64"/>
      <c r="CS28" s="64"/>
      <c r="CT28" s="64"/>
      <c r="CU28" s="64"/>
      <c r="CV28" s="64"/>
      <c r="CW28" s="64"/>
      <c r="CX28" s="64"/>
      <c r="CY28" s="64"/>
      <c r="CZ28" s="64"/>
      <c r="DA28" s="64"/>
      <c r="DB28" s="64"/>
      <c r="DC28" s="64"/>
      <c r="DD28" s="64"/>
      <c r="DE28" s="64"/>
      <c r="DF28" s="64"/>
      <c r="DG28" s="64"/>
      <c r="DH28" s="64"/>
      <c r="DI28" s="64"/>
      <c r="DJ28" s="64"/>
      <c r="DK28" s="64"/>
      <c r="DL28" s="64"/>
      <c r="DM28" s="64"/>
      <c r="DN28" s="64"/>
      <c r="DO28" s="64"/>
      <c r="DP28" s="64"/>
      <c r="DQ28" s="64"/>
      <c r="DR28" s="64"/>
      <c r="DS28" s="64"/>
      <c r="DT28" s="64"/>
      <c r="DU28" s="64"/>
      <c r="DV28" s="64"/>
      <c r="DW28" s="64"/>
      <c r="DX28" s="64"/>
      <c r="DY28" s="64"/>
      <c r="DZ28" s="64"/>
      <c r="EA28" s="64"/>
      <c r="EB28" s="64"/>
      <c r="EC28" s="64"/>
      <c r="ED28" s="64"/>
      <c r="EE28" s="64"/>
      <c r="EF28" s="64"/>
      <c r="EG28" s="64"/>
      <c r="EH28" s="64"/>
      <c r="EI28" s="64"/>
      <c r="EJ28" s="64"/>
      <c r="EK28" s="64"/>
      <c r="EL28" s="64"/>
      <c r="EM28" s="64"/>
      <c r="EN28" s="64"/>
      <c r="EO28" s="64"/>
      <c r="EP28" s="64"/>
      <c r="EQ28" s="64"/>
      <c r="ER28" s="64"/>
      <c r="ES28" s="64"/>
      <c r="ET28" s="64"/>
      <c r="EU28" s="64"/>
      <c r="EV28" s="64"/>
      <c r="EW28" s="64"/>
      <c r="EX28" s="64"/>
      <c r="EY28" s="64"/>
      <c r="EZ28" s="64"/>
      <c r="FA28" s="64"/>
      <c r="FB28" s="64"/>
      <c r="FC28" s="64"/>
      <c r="FD28" s="64"/>
      <c r="FE28" s="64"/>
      <c r="FF28" s="64"/>
      <c r="FG28" s="64"/>
      <c r="FH28" s="64"/>
      <c r="FI28" s="64"/>
      <c r="FJ28" s="64"/>
      <c r="FK28" s="64"/>
      <c r="FL28" s="64"/>
      <c r="FM28" s="64"/>
      <c r="FN28" s="64"/>
      <c r="FO28" s="64"/>
      <c r="FP28" s="64"/>
      <c r="FQ28" s="64"/>
      <c r="FR28" s="64"/>
      <c r="FS28" s="64"/>
      <c r="FT28" s="64"/>
      <c r="FU28" s="64"/>
      <c r="FV28" s="64"/>
      <c r="FW28" s="64"/>
      <c r="FX28" s="64"/>
      <c r="FY28" s="64"/>
      <c r="FZ28" s="64"/>
      <c r="GA28" s="64"/>
      <c r="GB28" s="64"/>
      <c r="GC28" s="64"/>
      <c r="GD28" s="64"/>
      <c r="GE28" s="64"/>
      <c r="GF28" s="64"/>
      <c r="GG28" s="64"/>
      <c r="GH28" s="64"/>
      <c r="GI28" s="64"/>
      <c r="GJ28" s="64"/>
      <c r="GK28" s="64"/>
      <c r="GL28" s="64"/>
      <c r="GM28" s="64"/>
      <c r="GN28" s="64"/>
      <c r="GO28" s="64"/>
      <c r="GP28" s="64"/>
      <c r="GQ28" s="64"/>
      <c r="GR28" s="64"/>
      <c r="GS28" s="64"/>
      <c r="GT28" s="64"/>
      <c r="GU28" s="64"/>
      <c r="GV28" s="64"/>
      <c r="GW28" s="64"/>
      <c r="GX28" s="64"/>
      <c r="GY28" s="64"/>
      <c r="GZ28" s="64"/>
      <c r="HA28" s="64"/>
      <c r="HB28" s="64"/>
      <c r="HC28" s="64"/>
      <c r="HD28" s="64"/>
      <c r="HE28" s="64"/>
      <c r="HF28" s="64"/>
      <c r="HG28" s="64"/>
      <c r="HH28" s="64"/>
      <c r="HI28" s="64"/>
      <c r="HJ28" s="64"/>
      <c r="HK28" s="64"/>
      <c r="HL28" s="64"/>
      <c r="HM28" s="64"/>
      <c r="HN28" s="64"/>
      <c r="HO28" s="64"/>
      <c r="HP28" s="64"/>
      <c r="HQ28" s="64"/>
      <c r="HR28" s="64"/>
      <c r="HS28" s="64"/>
      <c r="HT28" s="64"/>
      <c r="HU28" s="64"/>
      <c r="HV28" s="64"/>
      <c r="HW28" s="64"/>
      <c r="HX28" s="64"/>
      <c r="HY28" s="64"/>
      <c r="HZ28" s="64"/>
      <c r="IA28" s="64"/>
      <c r="IB28" s="64"/>
      <c r="IC28" s="64"/>
      <c r="ID28" s="64"/>
      <c r="IE28" s="64"/>
      <c r="IF28" s="64"/>
      <c r="IG28" s="64"/>
      <c r="IH28" s="64"/>
      <c r="II28" s="64"/>
      <c r="IJ28" s="64"/>
      <c r="IK28" s="64"/>
      <c r="IL28" s="64"/>
      <c r="IM28" s="64"/>
      <c r="IN28" s="64"/>
      <c r="IO28" s="64"/>
      <c r="IP28" s="64"/>
      <c r="IQ28" s="64"/>
      <c r="IR28" s="64"/>
      <c r="IS28" s="64"/>
      <c r="IT28" s="64"/>
      <c r="IU28" s="64"/>
      <c r="IV28" s="64"/>
      <c r="IW28" s="64"/>
      <c r="IX28" s="64"/>
      <c r="IY28" s="64"/>
      <c r="IZ28" s="64"/>
      <c r="JA28" s="64"/>
      <c r="JB28" s="64"/>
      <c r="JC28" s="64"/>
      <c r="JD28" s="64"/>
      <c r="JE28" s="64"/>
      <c r="JF28" s="64"/>
      <c r="JG28" s="64"/>
      <c r="JH28" s="64"/>
      <c r="JI28" s="64"/>
      <c r="JJ28" s="64"/>
      <c r="JK28" s="64"/>
      <c r="JL28" s="64"/>
      <c r="JM28" s="64"/>
      <c r="JN28" s="64"/>
      <c r="JO28" s="64"/>
      <c r="JP28" s="64"/>
      <c r="JQ28" s="64"/>
      <c r="JR28" s="64"/>
      <c r="JS28" s="64"/>
      <c r="JT28" s="64"/>
      <c r="JU28" s="64"/>
      <c r="JV28" s="64"/>
      <c r="JW28" s="64"/>
      <c r="JX28" s="64"/>
      <c r="JY28" s="64"/>
      <c r="JZ28" s="64"/>
      <c r="KA28" s="64"/>
      <c r="KB28" s="64"/>
      <c r="KC28" s="64"/>
      <c r="KD28" s="64"/>
      <c r="KE28" s="64"/>
      <c r="KF28" s="64"/>
      <c r="KG28" s="64"/>
      <c r="KH28" s="64"/>
      <c r="KI28" s="64"/>
      <c r="KJ28" s="64"/>
      <c r="KK28" s="64"/>
      <c r="KL28" s="64"/>
      <c r="KM28" s="64"/>
      <c r="KN28" s="64"/>
      <c r="KO28" s="64"/>
      <c r="KP28" s="64"/>
      <c r="KQ28" s="64"/>
      <c r="KR28" s="64"/>
      <c r="KS28" s="64"/>
      <c r="KT28" s="64"/>
      <c r="KU28" s="64"/>
      <c r="KV28" s="64"/>
      <c r="KW28" s="64"/>
      <c r="KX28" s="64"/>
      <c r="KY28" s="64"/>
      <c r="KZ28" s="64"/>
      <c r="LA28" s="64"/>
      <c r="LB28" s="64"/>
      <c r="LC28" s="64"/>
      <c r="LD28" s="64"/>
      <c r="LE28" s="64"/>
      <c r="LF28" s="64"/>
      <c r="LG28" s="64"/>
      <c r="LH28" s="64"/>
      <c r="LI28" s="64"/>
      <c r="LJ28" s="64"/>
      <c r="LK28" s="64"/>
      <c r="LL28" s="64"/>
      <c r="LM28" s="64"/>
      <c r="LN28" s="64"/>
      <c r="LO28" s="64"/>
      <c r="LP28" s="64"/>
      <c r="LQ28" s="64"/>
      <c r="LR28" s="64"/>
      <c r="LS28" s="64"/>
      <c r="LT28" s="64"/>
      <c r="LU28" s="64"/>
      <c r="LV28" s="64"/>
      <c r="LW28" s="64"/>
      <c r="LX28" s="64"/>
      <c r="LY28" s="64"/>
      <c r="LZ28" s="64"/>
      <c r="MA28" s="64"/>
      <c r="MB28" s="64"/>
      <c r="MC28" s="64"/>
      <c r="MD28" s="64"/>
      <c r="ME28" s="64"/>
      <c r="MF28" s="64"/>
      <c r="MG28" s="64"/>
      <c r="MH28" s="64"/>
      <c r="MI28" s="64"/>
      <c r="MJ28" s="64"/>
      <c r="MK28" s="64"/>
    </row>
    <row r="29" s="182" customFormat="true" ht="17.4" hidden="false" customHeight="false" outlineLevel="0" collapsed="false">
      <c r="A29" s="64"/>
      <c r="B29" s="167"/>
      <c r="C29" s="77" t="str">
        <f aca="false">VLOOKUP(42,TA,TI,FALSE())</f>
        <v>Overige Interreg-projecten</v>
      </c>
      <c r="D29" s="64"/>
      <c r="E29" s="64"/>
      <c r="F29" s="64"/>
      <c r="G29" s="184" t="n">
        <v>0</v>
      </c>
      <c r="H29" s="185" t="n">
        <v>0</v>
      </c>
      <c r="I29" s="185" t="n">
        <v>0</v>
      </c>
      <c r="J29" s="185" t="n">
        <v>0</v>
      </c>
      <c r="K29" s="185" t="n">
        <v>0</v>
      </c>
      <c r="L29" s="185" t="n">
        <v>0</v>
      </c>
      <c r="M29" s="185" t="n">
        <v>0</v>
      </c>
      <c r="N29" s="185" t="n">
        <v>0</v>
      </c>
      <c r="O29" s="185" t="n">
        <v>0</v>
      </c>
      <c r="P29" s="185" t="n">
        <v>0</v>
      </c>
      <c r="Q29" s="185" t="n">
        <v>0</v>
      </c>
      <c r="R29" s="185" t="n">
        <v>0</v>
      </c>
      <c r="S29" s="185" t="n">
        <v>0</v>
      </c>
      <c r="T29" s="185" t="n">
        <v>0</v>
      </c>
      <c r="U29" s="185" t="n">
        <v>0</v>
      </c>
      <c r="V29" s="185" t="n">
        <v>0</v>
      </c>
      <c r="W29" s="185" t="n">
        <v>0</v>
      </c>
      <c r="X29" s="185" t="n">
        <v>0</v>
      </c>
      <c r="Y29" s="185" t="n">
        <v>0</v>
      </c>
      <c r="Z29" s="185" t="n">
        <v>0</v>
      </c>
      <c r="AA29" s="185" t="n">
        <v>0</v>
      </c>
      <c r="AB29" s="185" t="n">
        <v>0</v>
      </c>
      <c r="AC29" s="185" t="n">
        <v>0</v>
      </c>
      <c r="AD29" s="185" t="n">
        <v>0</v>
      </c>
      <c r="AE29" s="185" t="n">
        <v>0</v>
      </c>
      <c r="AF29" s="185" t="n">
        <v>0</v>
      </c>
      <c r="AG29" s="185" t="n">
        <v>0</v>
      </c>
      <c r="AH29" s="185" t="n">
        <v>0</v>
      </c>
      <c r="AI29" s="185" t="n">
        <v>0</v>
      </c>
      <c r="AJ29" s="185" t="n">
        <v>0</v>
      </c>
      <c r="AK29" s="185" t="n">
        <v>0</v>
      </c>
      <c r="AL29" s="161" t="n">
        <f aca="false">SUM(G29:AK29)</f>
        <v>0</v>
      </c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  <c r="CA29" s="64"/>
      <c r="CB29" s="64"/>
      <c r="CC29" s="64"/>
      <c r="CD29" s="64"/>
      <c r="CE29" s="64"/>
      <c r="CF29" s="64"/>
      <c r="CG29" s="64"/>
      <c r="CH29" s="64"/>
      <c r="CI29" s="64"/>
      <c r="CJ29" s="64"/>
      <c r="CK29" s="64"/>
      <c r="CL29" s="64"/>
      <c r="CM29" s="64"/>
      <c r="CN29" s="64"/>
      <c r="CO29" s="64"/>
      <c r="CP29" s="64"/>
      <c r="CQ29" s="64"/>
      <c r="CR29" s="64"/>
      <c r="CS29" s="64"/>
      <c r="CT29" s="64"/>
      <c r="CU29" s="64"/>
      <c r="CV29" s="64"/>
      <c r="CW29" s="64"/>
      <c r="CX29" s="64"/>
      <c r="CY29" s="64"/>
      <c r="CZ29" s="64"/>
      <c r="DA29" s="64"/>
      <c r="DB29" s="64"/>
      <c r="DC29" s="64"/>
      <c r="DD29" s="64"/>
      <c r="DE29" s="64"/>
      <c r="DF29" s="64"/>
      <c r="DG29" s="64"/>
      <c r="DH29" s="64"/>
      <c r="DI29" s="64"/>
      <c r="DJ29" s="64"/>
      <c r="DK29" s="64"/>
      <c r="DL29" s="64"/>
      <c r="DM29" s="64"/>
      <c r="DN29" s="64"/>
      <c r="DO29" s="64"/>
      <c r="DP29" s="64"/>
      <c r="DQ29" s="64"/>
      <c r="DR29" s="64"/>
      <c r="DS29" s="64"/>
      <c r="DT29" s="64"/>
      <c r="DU29" s="64"/>
      <c r="DV29" s="64"/>
      <c r="DW29" s="64"/>
      <c r="DX29" s="64"/>
      <c r="DY29" s="64"/>
      <c r="DZ29" s="64"/>
      <c r="EA29" s="64"/>
      <c r="EB29" s="64"/>
      <c r="EC29" s="64"/>
      <c r="ED29" s="64"/>
      <c r="EE29" s="64"/>
      <c r="EF29" s="64"/>
      <c r="EG29" s="64"/>
      <c r="EH29" s="64"/>
      <c r="EI29" s="64"/>
      <c r="EJ29" s="64"/>
      <c r="EK29" s="64"/>
      <c r="EL29" s="64"/>
      <c r="EM29" s="64"/>
      <c r="EN29" s="64"/>
      <c r="EO29" s="64"/>
      <c r="EP29" s="64"/>
      <c r="EQ29" s="64"/>
      <c r="ER29" s="64"/>
      <c r="ES29" s="64"/>
      <c r="ET29" s="64"/>
      <c r="EU29" s="64"/>
      <c r="EV29" s="64"/>
      <c r="EW29" s="64"/>
      <c r="EX29" s="64"/>
      <c r="EY29" s="64"/>
      <c r="EZ29" s="64"/>
      <c r="FA29" s="64"/>
      <c r="FB29" s="64"/>
      <c r="FC29" s="64"/>
      <c r="FD29" s="64"/>
      <c r="FE29" s="64"/>
      <c r="FF29" s="64"/>
      <c r="FG29" s="64"/>
      <c r="FH29" s="64"/>
      <c r="FI29" s="64"/>
      <c r="FJ29" s="64"/>
      <c r="FK29" s="64"/>
      <c r="FL29" s="64"/>
      <c r="FM29" s="64"/>
      <c r="FN29" s="64"/>
      <c r="FO29" s="64"/>
      <c r="FP29" s="64"/>
      <c r="FQ29" s="64"/>
      <c r="FR29" s="64"/>
      <c r="FS29" s="64"/>
      <c r="FT29" s="64"/>
      <c r="FU29" s="64"/>
      <c r="FV29" s="64"/>
      <c r="FW29" s="64"/>
      <c r="FX29" s="64"/>
      <c r="FY29" s="64"/>
      <c r="FZ29" s="64"/>
      <c r="GA29" s="64"/>
      <c r="GB29" s="64"/>
      <c r="GC29" s="64"/>
      <c r="GD29" s="64"/>
      <c r="GE29" s="64"/>
      <c r="GF29" s="64"/>
      <c r="GG29" s="64"/>
      <c r="GH29" s="64"/>
      <c r="GI29" s="64"/>
      <c r="GJ29" s="64"/>
      <c r="GK29" s="64"/>
      <c r="GL29" s="64"/>
      <c r="GM29" s="64"/>
      <c r="GN29" s="64"/>
      <c r="GO29" s="64"/>
      <c r="GP29" s="64"/>
      <c r="GQ29" s="64"/>
      <c r="GR29" s="64"/>
      <c r="GS29" s="64"/>
      <c r="GT29" s="64"/>
      <c r="GU29" s="64"/>
      <c r="GV29" s="64"/>
      <c r="GW29" s="64"/>
      <c r="GX29" s="64"/>
      <c r="GY29" s="64"/>
      <c r="GZ29" s="64"/>
      <c r="HA29" s="64"/>
      <c r="HB29" s="64"/>
      <c r="HC29" s="64"/>
      <c r="HD29" s="64"/>
      <c r="HE29" s="64"/>
      <c r="HF29" s="64"/>
      <c r="HG29" s="64"/>
      <c r="HH29" s="64"/>
      <c r="HI29" s="64"/>
      <c r="HJ29" s="64"/>
      <c r="HK29" s="64"/>
      <c r="HL29" s="64"/>
      <c r="HM29" s="64"/>
      <c r="HN29" s="64"/>
      <c r="HO29" s="64"/>
      <c r="HP29" s="64"/>
      <c r="HQ29" s="64"/>
      <c r="HR29" s="64"/>
      <c r="HS29" s="64"/>
      <c r="HT29" s="64"/>
      <c r="HU29" s="64"/>
      <c r="HV29" s="64"/>
      <c r="HW29" s="64"/>
      <c r="HX29" s="64"/>
      <c r="HY29" s="64"/>
      <c r="HZ29" s="64"/>
      <c r="IA29" s="64"/>
      <c r="IB29" s="64"/>
      <c r="IC29" s="64"/>
      <c r="ID29" s="64"/>
      <c r="IE29" s="64"/>
      <c r="IF29" s="64"/>
      <c r="IG29" s="64"/>
      <c r="IH29" s="64"/>
      <c r="II29" s="64"/>
      <c r="IJ29" s="64"/>
      <c r="IK29" s="64"/>
      <c r="IL29" s="64"/>
      <c r="IM29" s="64"/>
      <c r="IN29" s="64"/>
      <c r="IO29" s="64"/>
      <c r="IP29" s="64"/>
      <c r="IQ29" s="64"/>
      <c r="IR29" s="64"/>
      <c r="IS29" s="64"/>
      <c r="IT29" s="64"/>
      <c r="IU29" s="64"/>
      <c r="IV29" s="64"/>
      <c r="IW29" s="64"/>
      <c r="IX29" s="64"/>
      <c r="IY29" s="64"/>
      <c r="IZ29" s="64"/>
      <c r="JA29" s="64"/>
      <c r="JB29" s="64"/>
      <c r="JC29" s="64"/>
      <c r="JD29" s="64"/>
      <c r="JE29" s="64"/>
      <c r="JF29" s="64"/>
      <c r="JG29" s="64"/>
      <c r="JH29" s="64"/>
      <c r="JI29" s="64"/>
      <c r="JJ29" s="64"/>
      <c r="JK29" s="64"/>
      <c r="JL29" s="64"/>
      <c r="JM29" s="64"/>
      <c r="JN29" s="64"/>
      <c r="JO29" s="64"/>
      <c r="JP29" s="64"/>
      <c r="JQ29" s="64"/>
      <c r="JR29" s="64"/>
      <c r="JS29" s="64"/>
      <c r="JT29" s="64"/>
      <c r="JU29" s="64"/>
      <c r="JV29" s="64"/>
      <c r="JW29" s="64"/>
      <c r="JX29" s="64"/>
      <c r="JY29" s="64"/>
      <c r="JZ29" s="64"/>
      <c r="KA29" s="64"/>
      <c r="KB29" s="64"/>
      <c r="KC29" s="64"/>
      <c r="KD29" s="64"/>
      <c r="KE29" s="64"/>
      <c r="KF29" s="64"/>
      <c r="KG29" s="64"/>
      <c r="KH29" s="64"/>
      <c r="KI29" s="64"/>
      <c r="KJ29" s="64"/>
      <c r="KK29" s="64"/>
      <c r="KL29" s="64"/>
      <c r="KM29" s="64"/>
      <c r="KN29" s="64"/>
      <c r="KO29" s="64"/>
      <c r="KP29" s="64"/>
      <c r="KQ29" s="64"/>
      <c r="KR29" s="64"/>
      <c r="KS29" s="64"/>
      <c r="KT29" s="64"/>
      <c r="KU29" s="64"/>
      <c r="KV29" s="64"/>
      <c r="KW29" s="64"/>
      <c r="KX29" s="64"/>
      <c r="KY29" s="64"/>
      <c r="KZ29" s="64"/>
      <c r="LA29" s="64"/>
      <c r="LB29" s="64"/>
      <c r="LC29" s="64"/>
      <c r="LD29" s="64"/>
      <c r="LE29" s="64"/>
      <c r="LF29" s="64"/>
      <c r="LG29" s="64"/>
      <c r="LH29" s="64"/>
      <c r="LI29" s="64"/>
      <c r="LJ29" s="64"/>
      <c r="LK29" s="64"/>
      <c r="LL29" s="64"/>
      <c r="LM29" s="64"/>
      <c r="LN29" s="64"/>
      <c r="LO29" s="64"/>
      <c r="LP29" s="64"/>
      <c r="LQ29" s="64"/>
      <c r="LR29" s="64"/>
      <c r="LS29" s="64"/>
      <c r="LT29" s="64"/>
      <c r="LU29" s="64"/>
      <c r="LV29" s="64"/>
      <c r="LW29" s="64"/>
      <c r="LX29" s="64"/>
      <c r="LY29" s="64"/>
      <c r="LZ29" s="64"/>
      <c r="MA29" s="64"/>
      <c r="MB29" s="64"/>
      <c r="MC29" s="64"/>
      <c r="MD29" s="64"/>
      <c r="ME29" s="64"/>
      <c r="MF29" s="64"/>
      <c r="MG29" s="64"/>
      <c r="MH29" s="64"/>
      <c r="MI29" s="64"/>
      <c r="MJ29" s="64"/>
      <c r="MK29" s="64"/>
    </row>
    <row r="30" s="182" customFormat="true" ht="15" hidden="false" customHeight="false" outlineLevel="0" collapsed="false">
      <c r="A30" s="64"/>
      <c r="B30" s="167"/>
      <c r="C30" s="64"/>
      <c r="D30" s="64"/>
      <c r="E30" s="64"/>
      <c r="F30" s="64"/>
      <c r="G30" s="186"/>
      <c r="H30" s="187"/>
      <c r="I30" s="187"/>
      <c r="J30" s="187"/>
      <c r="K30" s="187"/>
      <c r="L30" s="187"/>
      <c r="M30" s="187"/>
      <c r="N30" s="187"/>
      <c r="O30" s="187"/>
      <c r="P30" s="187"/>
      <c r="Q30" s="187"/>
      <c r="R30" s="187"/>
      <c r="S30" s="187"/>
      <c r="T30" s="187"/>
      <c r="U30" s="187"/>
      <c r="V30" s="187"/>
      <c r="W30" s="187"/>
      <c r="X30" s="187"/>
      <c r="Y30" s="187"/>
      <c r="Z30" s="187"/>
      <c r="AA30" s="187"/>
      <c r="AB30" s="187"/>
      <c r="AC30" s="187"/>
      <c r="AD30" s="187"/>
      <c r="AE30" s="187"/>
      <c r="AF30" s="187"/>
      <c r="AG30" s="187"/>
      <c r="AH30" s="187"/>
      <c r="AI30" s="187"/>
      <c r="AJ30" s="187"/>
      <c r="AK30" s="187"/>
      <c r="AL30" s="161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/>
      <c r="CA30" s="64"/>
      <c r="CB30" s="64"/>
      <c r="CC30" s="64"/>
      <c r="CD30" s="64"/>
      <c r="CE30" s="64"/>
      <c r="CF30" s="64"/>
      <c r="CG30" s="64"/>
      <c r="CH30" s="64"/>
      <c r="CI30" s="64"/>
      <c r="CJ30" s="64"/>
      <c r="CK30" s="64"/>
      <c r="CL30" s="64"/>
      <c r="CM30" s="64"/>
      <c r="CN30" s="64"/>
      <c r="CO30" s="64"/>
      <c r="CP30" s="64"/>
      <c r="CQ30" s="64"/>
      <c r="CR30" s="64"/>
      <c r="CS30" s="64"/>
      <c r="CT30" s="64"/>
      <c r="CU30" s="64"/>
      <c r="CV30" s="64"/>
      <c r="CW30" s="64"/>
      <c r="CX30" s="64"/>
      <c r="CY30" s="64"/>
      <c r="CZ30" s="64"/>
      <c r="DA30" s="64"/>
      <c r="DB30" s="64"/>
      <c r="DC30" s="64"/>
      <c r="DD30" s="64"/>
      <c r="DE30" s="64"/>
      <c r="DF30" s="64"/>
      <c r="DG30" s="64"/>
      <c r="DH30" s="64"/>
      <c r="DI30" s="64"/>
      <c r="DJ30" s="64"/>
      <c r="DK30" s="64"/>
      <c r="DL30" s="64"/>
      <c r="DM30" s="64"/>
      <c r="DN30" s="64"/>
      <c r="DO30" s="64"/>
      <c r="DP30" s="64"/>
      <c r="DQ30" s="64"/>
      <c r="DR30" s="64"/>
      <c r="DS30" s="64"/>
      <c r="DT30" s="64"/>
      <c r="DU30" s="64"/>
      <c r="DV30" s="64"/>
      <c r="DW30" s="64"/>
      <c r="DX30" s="64"/>
      <c r="DY30" s="64"/>
      <c r="DZ30" s="64"/>
      <c r="EA30" s="64"/>
      <c r="EB30" s="64"/>
      <c r="EC30" s="64"/>
      <c r="ED30" s="64"/>
      <c r="EE30" s="64"/>
      <c r="EF30" s="64"/>
      <c r="EG30" s="64"/>
      <c r="EH30" s="64"/>
      <c r="EI30" s="64"/>
      <c r="EJ30" s="64"/>
      <c r="EK30" s="64"/>
      <c r="EL30" s="64"/>
      <c r="EM30" s="64"/>
      <c r="EN30" s="64"/>
      <c r="EO30" s="64"/>
      <c r="EP30" s="64"/>
      <c r="EQ30" s="64"/>
      <c r="ER30" s="64"/>
      <c r="ES30" s="64"/>
      <c r="ET30" s="64"/>
      <c r="EU30" s="64"/>
      <c r="EV30" s="64"/>
      <c r="EW30" s="64"/>
      <c r="EX30" s="64"/>
      <c r="EY30" s="64"/>
      <c r="EZ30" s="64"/>
      <c r="FA30" s="64"/>
      <c r="FB30" s="64"/>
      <c r="FC30" s="64"/>
      <c r="FD30" s="64"/>
      <c r="FE30" s="64"/>
      <c r="FF30" s="64"/>
      <c r="FG30" s="64"/>
      <c r="FH30" s="64"/>
      <c r="FI30" s="64"/>
      <c r="FJ30" s="64"/>
      <c r="FK30" s="64"/>
      <c r="FL30" s="64"/>
      <c r="FM30" s="64"/>
      <c r="FN30" s="64"/>
      <c r="FO30" s="64"/>
      <c r="FP30" s="64"/>
      <c r="FQ30" s="64"/>
      <c r="FR30" s="64"/>
      <c r="FS30" s="64"/>
      <c r="FT30" s="64"/>
      <c r="FU30" s="64"/>
      <c r="FV30" s="64"/>
      <c r="FW30" s="64"/>
      <c r="FX30" s="64"/>
      <c r="FY30" s="64"/>
      <c r="FZ30" s="64"/>
      <c r="GA30" s="64"/>
      <c r="GB30" s="64"/>
      <c r="GC30" s="64"/>
      <c r="GD30" s="64"/>
      <c r="GE30" s="64"/>
      <c r="GF30" s="64"/>
      <c r="GG30" s="64"/>
      <c r="GH30" s="64"/>
      <c r="GI30" s="64"/>
      <c r="GJ30" s="64"/>
      <c r="GK30" s="64"/>
      <c r="GL30" s="64"/>
      <c r="GM30" s="64"/>
      <c r="GN30" s="64"/>
      <c r="GO30" s="64"/>
      <c r="GP30" s="64"/>
      <c r="GQ30" s="64"/>
      <c r="GR30" s="64"/>
      <c r="GS30" s="64"/>
      <c r="GT30" s="64"/>
      <c r="GU30" s="64"/>
      <c r="GV30" s="64"/>
      <c r="GW30" s="64"/>
      <c r="GX30" s="64"/>
      <c r="GY30" s="64"/>
      <c r="GZ30" s="64"/>
      <c r="HA30" s="64"/>
      <c r="HB30" s="64"/>
      <c r="HC30" s="64"/>
      <c r="HD30" s="64"/>
      <c r="HE30" s="64"/>
      <c r="HF30" s="64"/>
      <c r="HG30" s="64"/>
      <c r="HH30" s="64"/>
      <c r="HI30" s="64"/>
      <c r="HJ30" s="64"/>
      <c r="HK30" s="64"/>
      <c r="HL30" s="64"/>
      <c r="HM30" s="64"/>
      <c r="HN30" s="64"/>
      <c r="HO30" s="64"/>
      <c r="HP30" s="64"/>
      <c r="HQ30" s="64"/>
      <c r="HR30" s="64"/>
      <c r="HS30" s="64"/>
      <c r="HT30" s="64"/>
      <c r="HU30" s="64"/>
      <c r="HV30" s="64"/>
      <c r="HW30" s="64"/>
      <c r="HX30" s="64"/>
      <c r="HY30" s="64"/>
      <c r="HZ30" s="64"/>
      <c r="IA30" s="64"/>
      <c r="IB30" s="64"/>
      <c r="IC30" s="64"/>
      <c r="ID30" s="64"/>
      <c r="IE30" s="64"/>
      <c r="IF30" s="64"/>
      <c r="IG30" s="64"/>
      <c r="IH30" s="64"/>
      <c r="II30" s="64"/>
      <c r="IJ30" s="64"/>
      <c r="IK30" s="64"/>
      <c r="IL30" s="64"/>
      <c r="IM30" s="64"/>
      <c r="IN30" s="64"/>
      <c r="IO30" s="64"/>
      <c r="IP30" s="64"/>
      <c r="IQ30" s="64"/>
      <c r="IR30" s="64"/>
      <c r="IS30" s="64"/>
      <c r="IT30" s="64"/>
      <c r="IU30" s="64"/>
      <c r="IV30" s="64"/>
      <c r="IW30" s="64"/>
      <c r="IX30" s="64"/>
      <c r="IY30" s="64"/>
      <c r="IZ30" s="64"/>
      <c r="JA30" s="64"/>
      <c r="JB30" s="64"/>
      <c r="JC30" s="64"/>
      <c r="JD30" s="64"/>
      <c r="JE30" s="64"/>
      <c r="JF30" s="64"/>
      <c r="JG30" s="64"/>
      <c r="JH30" s="64"/>
      <c r="JI30" s="64"/>
      <c r="JJ30" s="64"/>
      <c r="JK30" s="64"/>
      <c r="JL30" s="64"/>
      <c r="JM30" s="64"/>
      <c r="JN30" s="64"/>
      <c r="JO30" s="64"/>
      <c r="JP30" s="64"/>
      <c r="JQ30" s="64"/>
      <c r="JR30" s="64"/>
      <c r="JS30" s="64"/>
      <c r="JT30" s="64"/>
      <c r="JU30" s="64"/>
      <c r="JV30" s="64"/>
      <c r="JW30" s="64"/>
      <c r="JX30" s="64"/>
      <c r="JY30" s="64"/>
      <c r="JZ30" s="64"/>
      <c r="KA30" s="64"/>
      <c r="KB30" s="64"/>
      <c r="KC30" s="64"/>
      <c r="KD30" s="64"/>
      <c r="KE30" s="64"/>
      <c r="KF30" s="64"/>
      <c r="KG30" s="64"/>
      <c r="KH30" s="64"/>
      <c r="KI30" s="64"/>
      <c r="KJ30" s="64"/>
      <c r="KK30" s="64"/>
      <c r="KL30" s="64"/>
      <c r="KM30" s="64"/>
      <c r="KN30" s="64"/>
      <c r="KO30" s="64"/>
      <c r="KP30" s="64"/>
      <c r="KQ30" s="64"/>
      <c r="KR30" s="64"/>
      <c r="KS30" s="64"/>
      <c r="KT30" s="64"/>
      <c r="KU30" s="64"/>
      <c r="KV30" s="64"/>
      <c r="KW30" s="64"/>
      <c r="KX30" s="64"/>
      <c r="KY30" s="64"/>
      <c r="KZ30" s="64"/>
      <c r="LA30" s="64"/>
      <c r="LB30" s="64"/>
      <c r="LC30" s="64"/>
      <c r="LD30" s="64"/>
      <c r="LE30" s="64"/>
      <c r="LF30" s="64"/>
      <c r="LG30" s="64"/>
      <c r="LH30" s="64"/>
      <c r="LI30" s="64"/>
      <c r="LJ30" s="64"/>
      <c r="LK30" s="64"/>
      <c r="LL30" s="64"/>
      <c r="LM30" s="64"/>
      <c r="LN30" s="64"/>
      <c r="LO30" s="64"/>
      <c r="LP30" s="64"/>
      <c r="LQ30" s="64"/>
      <c r="LR30" s="64"/>
      <c r="LS30" s="64"/>
      <c r="LT30" s="64"/>
      <c r="LU30" s="64"/>
      <c r="LV30" s="64"/>
      <c r="LW30" s="64"/>
      <c r="LX30" s="64"/>
      <c r="LY30" s="64"/>
      <c r="LZ30" s="64"/>
      <c r="MA30" s="64"/>
      <c r="MB30" s="64"/>
      <c r="MC30" s="64"/>
      <c r="MD30" s="64"/>
      <c r="ME30" s="64"/>
      <c r="MF30" s="64"/>
      <c r="MG30" s="64"/>
      <c r="MH30" s="64"/>
      <c r="MI30" s="64"/>
      <c r="MJ30" s="64"/>
      <c r="MK30" s="64"/>
    </row>
    <row r="31" s="182" customFormat="true" ht="17.4" hidden="false" customHeight="false" outlineLevel="0" collapsed="false">
      <c r="A31" s="64"/>
      <c r="B31" s="167"/>
      <c r="C31" s="77" t="str">
        <f aca="false">VLOOKUP(30,TA,TI,FALSE())</f>
        <v>Overige gesubsidieerde projecten</v>
      </c>
      <c r="D31" s="77"/>
      <c r="E31" s="77"/>
      <c r="F31" s="77"/>
      <c r="G31" s="184" t="n">
        <v>0</v>
      </c>
      <c r="H31" s="185" t="n">
        <v>0</v>
      </c>
      <c r="I31" s="185" t="n">
        <v>0</v>
      </c>
      <c r="J31" s="185" t="n">
        <v>0</v>
      </c>
      <c r="K31" s="185" t="n">
        <v>0</v>
      </c>
      <c r="L31" s="185" t="n">
        <v>0</v>
      </c>
      <c r="M31" s="185" t="n">
        <v>0</v>
      </c>
      <c r="N31" s="185" t="n">
        <v>0</v>
      </c>
      <c r="O31" s="185" t="n">
        <v>0</v>
      </c>
      <c r="P31" s="185" t="n">
        <v>0</v>
      </c>
      <c r="Q31" s="185" t="n">
        <v>0</v>
      </c>
      <c r="R31" s="185" t="n">
        <v>0</v>
      </c>
      <c r="S31" s="185" t="n">
        <v>0</v>
      </c>
      <c r="T31" s="185" t="n">
        <v>0</v>
      </c>
      <c r="U31" s="185" t="n">
        <v>0</v>
      </c>
      <c r="V31" s="185" t="n">
        <v>0</v>
      </c>
      <c r="W31" s="185" t="n">
        <v>0</v>
      </c>
      <c r="X31" s="185" t="n">
        <v>0</v>
      </c>
      <c r="Y31" s="185" t="n">
        <v>0</v>
      </c>
      <c r="Z31" s="185" t="n">
        <v>0</v>
      </c>
      <c r="AA31" s="185" t="n">
        <v>0</v>
      </c>
      <c r="AB31" s="185" t="n">
        <v>0</v>
      </c>
      <c r="AC31" s="185" t="n">
        <v>0</v>
      </c>
      <c r="AD31" s="185" t="n">
        <v>0</v>
      </c>
      <c r="AE31" s="185" t="n">
        <v>0</v>
      </c>
      <c r="AF31" s="185" t="n">
        <v>0</v>
      </c>
      <c r="AG31" s="185" t="n">
        <v>0</v>
      </c>
      <c r="AH31" s="185" t="n">
        <v>0</v>
      </c>
      <c r="AI31" s="185" t="n">
        <v>0</v>
      </c>
      <c r="AJ31" s="185" t="n">
        <v>0</v>
      </c>
      <c r="AK31" s="185" t="n">
        <v>0</v>
      </c>
      <c r="AL31" s="161" t="n">
        <f aca="false">SUM(G31:AK31)</f>
        <v>0</v>
      </c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4"/>
      <c r="CA31" s="64"/>
      <c r="CB31" s="64"/>
      <c r="CC31" s="64"/>
      <c r="CD31" s="64"/>
      <c r="CE31" s="64"/>
      <c r="CF31" s="64"/>
      <c r="CG31" s="64"/>
      <c r="CH31" s="64"/>
      <c r="CI31" s="64"/>
      <c r="CJ31" s="64"/>
      <c r="CK31" s="64"/>
      <c r="CL31" s="64"/>
      <c r="CM31" s="64"/>
      <c r="CN31" s="64"/>
      <c r="CO31" s="64"/>
      <c r="CP31" s="64"/>
      <c r="CQ31" s="64"/>
      <c r="CR31" s="64"/>
      <c r="CS31" s="64"/>
      <c r="CT31" s="64"/>
      <c r="CU31" s="64"/>
      <c r="CV31" s="64"/>
      <c r="CW31" s="64"/>
      <c r="CX31" s="64"/>
      <c r="CY31" s="64"/>
      <c r="CZ31" s="64"/>
      <c r="DA31" s="64"/>
      <c r="DB31" s="64"/>
      <c r="DC31" s="64"/>
      <c r="DD31" s="64"/>
      <c r="DE31" s="64"/>
      <c r="DF31" s="64"/>
      <c r="DG31" s="64"/>
      <c r="DH31" s="64"/>
      <c r="DI31" s="64"/>
      <c r="DJ31" s="64"/>
      <c r="DK31" s="64"/>
      <c r="DL31" s="64"/>
      <c r="DM31" s="64"/>
      <c r="DN31" s="64"/>
      <c r="DO31" s="64"/>
      <c r="DP31" s="64"/>
      <c r="DQ31" s="64"/>
      <c r="DR31" s="64"/>
      <c r="DS31" s="64"/>
      <c r="DT31" s="64"/>
      <c r="DU31" s="64"/>
      <c r="DV31" s="64"/>
      <c r="DW31" s="64"/>
      <c r="DX31" s="64"/>
      <c r="DY31" s="64"/>
      <c r="DZ31" s="64"/>
      <c r="EA31" s="64"/>
      <c r="EB31" s="64"/>
      <c r="EC31" s="64"/>
      <c r="ED31" s="64"/>
      <c r="EE31" s="64"/>
      <c r="EF31" s="64"/>
      <c r="EG31" s="64"/>
      <c r="EH31" s="64"/>
      <c r="EI31" s="64"/>
      <c r="EJ31" s="64"/>
      <c r="EK31" s="64"/>
      <c r="EL31" s="64"/>
      <c r="EM31" s="64"/>
      <c r="EN31" s="64"/>
      <c r="EO31" s="64"/>
      <c r="EP31" s="64"/>
      <c r="EQ31" s="64"/>
      <c r="ER31" s="64"/>
      <c r="ES31" s="64"/>
      <c r="ET31" s="64"/>
      <c r="EU31" s="64"/>
      <c r="EV31" s="64"/>
      <c r="EW31" s="64"/>
      <c r="EX31" s="64"/>
      <c r="EY31" s="64"/>
      <c r="EZ31" s="64"/>
      <c r="FA31" s="64"/>
      <c r="FB31" s="64"/>
      <c r="FC31" s="64"/>
      <c r="FD31" s="64"/>
      <c r="FE31" s="64"/>
      <c r="FF31" s="64"/>
      <c r="FG31" s="64"/>
      <c r="FH31" s="64"/>
      <c r="FI31" s="64"/>
      <c r="FJ31" s="64"/>
      <c r="FK31" s="64"/>
      <c r="FL31" s="64"/>
      <c r="FM31" s="64"/>
      <c r="FN31" s="64"/>
      <c r="FO31" s="64"/>
      <c r="FP31" s="64"/>
      <c r="FQ31" s="64"/>
      <c r="FR31" s="64"/>
      <c r="FS31" s="64"/>
      <c r="FT31" s="64"/>
      <c r="FU31" s="64"/>
      <c r="FV31" s="64"/>
      <c r="FW31" s="64"/>
      <c r="FX31" s="64"/>
      <c r="FY31" s="64"/>
      <c r="FZ31" s="64"/>
      <c r="GA31" s="64"/>
      <c r="GB31" s="64"/>
      <c r="GC31" s="64"/>
      <c r="GD31" s="64"/>
      <c r="GE31" s="64"/>
      <c r="GF31" s="64"/>
      <c r="GG31" s="64"/>
      <c r="GH31" s="64"/>
      <c r="GI31" s="64"/>
      <c r="GJ31" s="64"/>
      <c r="GK31" s="64"/>
      <c r="GL31" s="64"/>
      <c r="GM31" s="64"/>
      <c r="GN31" s="64"/>
      <c r="GO31" s="64"/>
      <c r="GP31" s="64"/>
      <c r="GQ31" s="64"/>
      <c r="GR31" s="64"/>
      <c r="GS31" s="64"/>
      <c r="GT31" s="64"/>
      <c r="GU31" s="64"/>
      <c r="GV31" s="64"/>
      <c r="GW31" s="64"/>
      <c r="GX31" s="64"/>
      <c r="GY31" s="64"/>
      <c r="GZ31" s="64"/>
      <c r="HA31" s="64"/>
      <c r="HB31" s="64"/>
      <c r="HC31" s="64"/>
      <c r="HD31" s="64"/>
      <c r="HE31" s="64"/>
      <c r="HF31" s="64"/>
      <c r="HG31" s="64"/>
      <c r="HH31" s="64"/>
      <c r="HI31" s="64"/>
      <c r="HJ31" s="64"/>
      <c r="HK31" s="64"/>
      <c r="HL31" s="64"/>
      <c r="HM31" s="64"/>
      <c r="HN31" s="64"/>
      <c r="HO31" s="64"/>
      <c r="HP31" s="64"/>
      <c r="HQ31" s="64"/>
      <c r="HR31" s="64"/>
      <c r="HS31" s="64"/>
      <c r="HT31" s="64"/>
      <c r="HU31" s="64"/>
      <c r="HV31" s="64"/>
      <c r="HW31" s="64"/>
      <c r="HX31" s="64"/>
      <c r="HY31" s="64"/>
      <c r="HZ31" s="64"/>
      <c r="IA31" s="64"/>
      <c r="IB31" s="64"/>
      <c r="IC31" s="64"/>
      <c r="ID31" s="64"/>
      <c r="IE31" s="64"/>
      <c r="IF31" s="64"/>
      <c r="IG31" s="64"/>
      <c r="IH31" s="64"/>
      <c r="II31" s="64"/>
      <c r="IJ31" s="64"/>
      <c r="IK31" s="64"/>
      <c r="IL31" s="64"/>
      <c r="IM31" s="64"/>
      <c r="IN31" s="64"/>
      <c r="IO31" s="64"/>
      <c r="IP31" s="64"/>
      <c r="IQ31" s="64"/>
      <c r="IR31" s="64"/>
      <c r="IS31" s="64"/>
      <c r="IT31" s="64"/>
      <c r="IU31" s="64"/>
      <c r="IV31" s="64"/>
      <c r="IW31" s="64"/>
      <c r="IX31" s="64"/>
      <c r="IY31" s="64"/>
      <c r="IZ31" s="64"/>
      <c r="JA31" s="64"/>
      <c r="JB31" s="64"/>
      <c r="JC31" s="64"/>
      <c r="JD31" s="64"/>
      <c r="JE31" s="64"/>
      <c r="JF31" s="64"/>
      <c r="JG31" s="64"/>
      <c r="JH31" s="64"/>
      <c r="JI31" s="64"/>
      <c r="JJ31" s="64"/>
      <c r="JK31" s="64"/>
      <c r="JL31" s="64"/>
      <c r="JM31" s="64"/>
      <c r="JN31" s="64"/>
      <c r="JO31" s="64"/>
      <c r="JP31" s="64"/>
      <c r="JQ31" s="64"/>
      <c r="JR31" s="64"/>
      <c r="JS31" s="64"/>
      <c r="JT31" s="64"/>
      <c r="JU31" s="64"/>
      <c r="JV31" s="64"/>
      <c r="JW31" s="64"/>
      <c r="JX31" s="64"/>
      <c r="JY31" s="64"/>
      <c r="JZ31" s="64"/>
      <c r="KA31" s="64"/>
      <c r="KB31" s="64"/>
      <c r="KC31" s="64"/>
      <c r="KD31" s="64"/>
      <c r="KE31" s="64"/>
      <c r="KF31" s="64"/>
      <c r="KG31" s="64"/>
      <c r="KH31" s="64"/>
      <c r="KI31" s="64"/>
      <c r="KJ31" s="64"/>
      <c r="KK31" s="64"/>
      <c r="KL31" s="64"/>
      <c r="KM31" s="64"/>
      <c r="KN31" s="64"/>
      <c r="KO31" s="64"/>
      <c r="KP31" s="64"/>
      <c r="KQ31" s="64"/>
      <c r="KR31" s="64"/>
      <c r="KS31" s="64"/>
      <c r="KT31" s="64"/>
      <c r="KU31" s="64"/>
      <c r="KV31" s="64"/>
      <c r="KW31" s="64"/>
      <c r="KX31" s="64"/>
      <c r="KY31" s="64"/>
      <c r="KZ31" s="64"/>
      <c r="LA31" s="64"/>
      <c r="LB31" s="64"/>
      <c r="LC31" s="64"/>
      <c r="LD31" s="64"/>
      <c r="LE31" s="64"/>
      <c r="LF31" s="64"/>
      <c r="LG31" s="64"/>
      <c r="LH31" s="64"/>
      <c r="LI31" s="64"/>
      <c r="LJ31" s="64"/>
      <c r="LK31" s="64"/>
      <c r="LL31" s="64"/>
      <c r="LM31" s="64"/>
      <c r="LN31" s="64"/>
      <c r="LO31" s="64"/>
      <c r="LP31" s="64"/>
      <c r="LQ31" s="64"/>
      <c r="LR31" s="64"/>
      <c r="LS31" s="64"/>
      <c r="LT31" s="64"/>
      <c r="LU31" s="64"/>
      <c r="LV31" s="64"/>
      <c r="LW31" s="64"/>
      <c r="LX31" s="64"/>
      <c r="LY31" s="64"/>
      <c r="LZ31" s="64"/>
      <c r="MA31" s="64"/>
      <c r="MB31" s="64"/>
      <c r="MC31" s="64"/>
      <c r="MD31" s="64"/>
      <c r="ME31" s="64"/>
      <c r="MF31" s="64"/>
      <c r="MG31" s="64"/>
      <c r="MH31" s="64"/>
      <c r="MI31" s="64"/>
      <c r="MJ31" s="64"/>
      <c r="MK31" s="64"/>
    </row>
    <row r="32" s="182" customFormat="true" ht="15" hidden="false" customHeight="false" outlineLevel="0" collapsed="false">
      <c r="A32" s="64"/>
      <c r="B32" s="167"/>
      <c r="C32" s="64"/>
      <c r="D32" s="64"/>
      <c r="E32" s="64"/>
      <c r="F32" s="64"/>
      <c r="G32" s="186"/>
      <c r="H32" s="187"/>
      <c r="I32" s="187"/>
      <c r="J32" s="187"/>
      <c r="K32" s="187"/>
      <c r="L32" s="187"/>
      <c r="M32" s="187"/>
      <c r="N32" s="187"/>
      <c r="O32" s="187"/>
      <c r="P32" s="187"/>
      <c r="Q32" s="187"/>
      <c r="R32" s="187"/>
      <c r="S32" s="187"/>
      <c r="T32" s="187"/>
      <c r="U32" s="187"/>
      <c r="V32" s="187"/>
      <c r="W32" s="187"/>
      <c r="X32" s="187"/>
      <c r="Y32" s="187"/>
      <c r="Z32" s="187"/>
      <c r="AA32" s="187"/>
      <c r="AB32" s="187"/>
      <c r="AC32" s="187"/>
      <c r="AD32" s="187"/>
      <c r="AE32" s="187"/>
      <c r="AF32" s="187"/>
      <c r="AG32" s="187"/>
      <c r="AH32" s="187"/>
      <c r="AI32" s="187"/>
      <c r="AJ32" s="187"/>
      <c r="AK32" s="187"/>
      <c r="AL32" s="161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  <c r="CA32" s="64"/>
      <c r="CB32" s="64"/>
      <c r="CC32" s="64"/>
      <c r="CD32" s="64"/>
      <c r="CE32" s="64"/>
      <c r="CF32" s="64"/>
      <c r="CG32" s="64"/>
      <c r="CH32" s="64"/>
      <c r="CI32" s="64"/>
      <c r="CJ32" s="64"/>
      <c r="CK32" s="64"/>
      <c r="CL32" s="64"/>
      <c r="CM32" s="64"/>
      <c r="CN32" s="64"/>
      <c r="CO32" s="64"/>
      <c r="CP32" s="64"/>
      <c r="CQ32" s="64"/>
      <c r="CR32" s="64"/>
      <c r="CS32" s="64"/>
      <c r="CT32" s="64"/>
      <c r="CU32" s="64"/>
      <c r="CV32" s="64"/>
      <c r="CW32" s="64"/>
      <c r="CX32" s="64"/>
      <c r="CY32" s="64"/>
      <c r="CZ32" s="64"/>
      <c r="DA32" s="64"/>
      <c r="DB32" s="64"/>
      <c r="DC32" s="64"/>
      <c r="DD32" s="64"/>
      <c r="DE32" s="64"/>
      <c r="DF32" s="64"/>
      <c r="DG32" s="64"/>
      <c r="DH32" s="64"/>
      <c r="DI32" s="64"/>
      <c r="DJ32" s="64"/>
      <c r="DK32" s="64"/>
      <c r="DL32" s="64"/>
      <c r="DM32" s="64"/>
      <c r="DN32" s="64"/>
      <c r="DO32" s="64"/>
      <c r="DP32" s="64"/>
      <c r="DQ32" s="64"/>
      <c r="DR32" s="64"/>
      <c r="DS32" s="64"/>
      <c r="DT32" s="64"/>
      <c r="DU32" s="64"/>
      <c r="DV32" s="64"/>
      <c r="DW32" s="64"/>
      <c r="DX32" s="64"/>
      <c r="DY32" s="64"/>
      <c r="DZ32" s="64"/>
      <c r="EA32" s="64"/>
      <c r="EB32" s="64"/>
      <c r="EC32" s="64"/>
      <c r="ED32" s="64"/>
      <c r="EE32" s="64"/>
      <c r="EF32" s="64"/>
      <c r="EG32" s="64"/>
      <c r="EH32" s="64"/>
      <c r="EI32" s="64"/>
      <c r="EJ32" s="64"/>
      <c r="EK32" s="64"/>
      <c r="EL32" s="64"/>
      <c r="EM32" s="64"/>
      <c r="EN32" s="64"/>
      <c r="EO32" s="64"/>
      <c r="EP32" s="64"/>
      <c r="EQ32" s="64"/>
      <c r="ER32" s="64"/>
      <c r="ES32" s="64"/>
      <c r="ET32" s="64"/>
      <c r="EU32" s="64"/>
      <c r="EV32" s="64"/>
      <c r="EW32" s="64"/>
      <c r="EX32" s="64"/>
      <c r="EY32" s="64"/>
      <c r="EZ32" s="64"/>
      <c r="FA32" s="64"/>
      <c r="FB32" s="64"/>
      <c r="FC32" s="64"/>
      <c r="FD32" s="64"/>
      <c r="FE32" s="64"/>
      <c r="FF32" s="64"/>
      <c r="FG32" s="64"/>
      <c r="FH32" s="64"/>
      <c r="FI32" s="64"/>
      <c r="FJ32" s="64"/>
      <c r="FK32" s="64"/>
      <c r="FL32" s="64"/>
      <c r="FM32" s="64"/>
      <c r="FN32" s="64"/>
      <c r="FO32" s="64"/>
      <c r="FP32" s="64"/>
      <c r="FQ32" s="64"/>
      <c r="FR32" s="64"/>
      <c r="FS32" s="64"/>
      <c r="FT32" s="64"/>
      <c r="FU32" s="64"/>
      <c r="FV32" s="64"/>
      <c r="FW32" s="64"/>
      <c r="FX32" s="64"/>
      <c r="FY32" s="64"/>
      <c r="FZ32" s="64"/>
      <c r="GA32" s="64"/>
      <c r="GB32" s="64"/>
      <c r="GC32" s="64"/>
      <c r="GD32" s="64"/>
      <c r="GE32" s="64"/>
      <c r="GF32" s="64"/>
      <c r="GG32" s="64"/>
      <c r="GH32" s="64"/>
      <c r="GI32" s="64"/>
      <c r="GJ32" s="64"/>
      <c r="GK32" s="64"/>
      <c r="GL32" s="64"/>
      <c r="GM32" s="64"/>
      <c r="GN32" s="64"/>
      <c r="GO32" s="64"/>
      <c r="GP32" s="64"/>
      <c r="GQ32" s="64"/>
      <c r="GR32" s="64"/>
      <c r="GS32" s="64"/>
      <c r="GT32" s="64"/>
      <c r="GU32" s="64"/>
      <c r="GV32" s="64"/>
      <c r="GW32" s="64"/>
      <c r="GX32" s="64"/>
      <c r="GY32" s="64"/>
      <c r="GZ32" s="64"/>
      <c r="HA32" s="64"/>
      <c r="HB32" s="64"/>
      <c r="HC32" s="64"/>
      <c r="HD32" s="64"/>
      <c r="HE32" s="64"/>
      <c r="HF32" s="64"/>
      <c r="HG32" s="64"/>
      <c r="HH32" s="64"/>
      <c r="HI32" s="64"/>
      <c r="HJ32" s="64"/>
      <c r="HK32" s="64"/>
      <c r="HL32" s="64"/>
      <c r="HM32" s="64"/>
      <c r="HN32" s="64"/>
      <c r="HO32" s="64"/>
      <c r="HP32" s="64"/>
      <c r="HQ32" s="64"/>
      <c r="HR32" s="64"/>
      <c r="HS32" s="64"/>
      <c r="HT32" s="64"/>
      <c r="HU32" s="64"/>
      <c r="HV32" s="64"/>
      <c r="HW32" s="64"/>
      <c r="HX32" s="64"/>
      <c r="HY32" s="64"/>
      <c r="HZ32" s="64"/>
      <c r="IA32" s="64"/>
      <c r="IB32" s="64"/>
      <c r="IC32" s="64"/>
      <c r="ID32" s="64"/>
      <c r="IE32" s="64"/>
      <c r="IF32" s="64"/>
      <c r="IG32" s="64"/>
      <c r="IH32" s="64"/>
      <c r="II32" s="64"/>
      <c r="IJ32" s="64"/>
      <c r="IK32" s="64"/>
      <c r="IL32" s="64"/>
      <c r="IM32" s="64"/>
      <c r="IN32" s="64"/>
      <c r="IO32" s="64"/>
      <c r="IP32" s="64"/>
      <c r="IQ32" s="64"/>
      <c r="IR32" s="64"/>
      <c r="IS32" s="64"/>
      <c r="IT32" s="64"/>
      <c r="IU32" s="64"/>
      <c r="IV32" s="64"/>
      <c r="IW32" s="64"/>
      <c r="IX32" s="64"/>
      <c r="IY32" s="64"/>
      <c r="IZ32" s="64"/>
      <c r="JA32" s="64"/>
      <c r="JB32" s="64"/>
      <c r="JC32" s="64"/>
      <c r="JD32" s="64"/>
      <c r="JE32" s="64"/>
      <c r="JF32" s="64"/>
      <c r="JG32" s="64"/>
      <c r="JH32" s="64"/>
      <c r="JI32" s="64"/>
      <c r="JJ32" s="64"/>
      <c r="JK32" s="64"/>
      <c r="JL32" s="64"/>
      <c r="JM32" s="64"/>
      <c r="JN32" s="64"/>
      <c r="JO32" s="64"/>
      <c r="JP32" s="64"/>
      <c r="JQ32" s="64"/>
      <c r="JR32" s="64"/>
      <c r="JS32" s="64"/>
      <c r="JT32" s="64"/>
      <c r="JU32" s="64"/>
      <c r="JV32" s="64"/>
      <c r="JW32" s="64"/>
      <c r="JX32" s="64"/>
      <c r="JY32" s="64"/>
      <c r="JZ32" s="64"/>
      <c r="KA32" s="64"/>
      <c r="KB32" s="64"/>
      <c r="KC32" s="64"/>
      <c r="KD32" s="64"/>
      <c r="KE32" s="64"/>
      <c r="KF32" s="64"/>
      <c r="KG32" s="64"/>
      <c r="KH32" s="64"/>
      <c r="KI32" s="64"/>
      <c r="KJ32" s="64"/>
      <c r="KK32" s="64"/>
      <c r="KL32" s="64"/>
      <c r="KM32" s="64"/>
      <c r="KN32" s="64"/>
      <c r="KO32" s="64"/>
      <c r="KP32" s="64"/>
      <c r="KQ32" s="64"/>
      <c r="KR32" s="64"/>
      <c r="KS32" s="64"/>
      <c r="KT32" s="64"/>
      <c r="KU32" s="64"/>
      <c r="KV32" s="64"/>
      <c r="KW32" s="64"/>
      <c r="KX32" s="64"/>
      <c r="KY32" s="64"/>
      <c r="KZ32" s="64"/>
      <c r="LA32" s="64"/>
      <c r="LB32" s="64"/>
      <c r="LC32" s="64"/>
      <c r="LD32" s="64"/>
      <c r="LE32" s="64"/>
      <c r="LF32" s="64"/>
      <c r="LG32" s="64"/>
      <c r="LH32" s="64"/>
      <c r="LI32" s="64"/>
      <c r="LJ32" s="64"/>
      <c r="LK32" s="64"/>
      <c r="LL32" s="64"/>
      <c r="LM32" s="64"/>
      <c r="LN32" s="64"/>
      <c r="LO32" s="64"/>
      <c r="LP32" s="64"/>
      <c r="LQ32" s="64"/>
      <c r="LR32" s="64"/>
      <c r="LS32" s="64"/>
      <c r="LT32" s="64"/>
      <c r="LU32" s="64"/>
      <c r="LV32" s="64"/>
      <c r="LW32" s="64"/>
      <c r="LX32" s="64"/>
      <c r="LY32" s="64"/>
      <c r="LZ32" s="64"/>
      <c r="MA32" s="64"/>
      <c r="MB32" s="64"/>
      <c r="MC32" s="64"/>
      <c r="MD32" s="64"/>
      <c r="ME32" s="64"/>
      <c r="MF32" s="64"/>
      <c r="MG32" s="64"/>
      <c r="MH32" s="64"/>
      <c r="MI32" s="64"/>
      <c r="MJ32" s="64"/>
      <c r="MK32" s="64"/>
    </row>
    <row r="33" s="182" customFormat="true" ht="17.4" hidden="false" customHeight="false" outlineLevel="0" collapsed="false">
      <c r="A33" s="64"/>
      <c r="B33" s="167"/>
      <c r="C33" s="77" t="str">
        <f aca="false">VLOOKUP(31,TA,TI,FALSE())</f>
        <v>Overige werkzaamheden</v>
      </c>
      <c r="D33" s="77"/>
      <c r="E33" s="77"/>
      <c r="F33" s="77"/>
      <c r="G33" s="184" t="n">
        <v>0</v>
      </c>
      <c r="H33" s="185" t="n">
        <v>0</v>
      </c>
      <c r="I33" s="185" t="n">
        <v>0</v>
      </c>
      <c r="J33" s="185" t="n">
        <v>0</v>
      </c>
      <c r="K33" s="185" t="n">
        <v>0</v>
      </c>
      <c r="L33" s="185" t="n">
        <v>0</v>
      </c>
      <c r="M33" s="185" t="n">
        <v>0</v>
      </c>
      <c r="N33" s="185" t="n">
        <v>0</v>
      </c>
      <c r="O33" s="185" t="n">
        <v>0</v>
      </c>
      <c r="P33" s="185" t="n">
        <v>0</v>
      </c>
      <c r="Q33" s="185" t="n">
        <v>0</v>
      </c>
      <c r="R33" s="185" t="n">
        <v>0</v>
      </c>
      <c r="S33" s="185" t="n">
        <v>0</v>
      </c>
      <c r="T33" s="185" t="n">
        <v>0</v>
      </c>
      <c r="U33" s="185" t="n">
        <v>0</v>
      </c>
      <c r="V33" s="185" t="n">
        <v>0</v>
      </c>
      <c r="W33" s="185" t="n">
        <v>0</v>
      </c>
      <c r="X33" s="185" t="n">
        <v>0</v>
      </c>
      <c r="Y33" s="185" t="n">
        <v>0</v>
      </c>
      <c r="Z33" s="185" t="n">
        <v>0</v>
      </c>
      <c r="AA33" s="185" t="n">
        <v>0</v>
      </c>
      <c r="AB33" s="185" t="n">
        <v>0</v>
      </c>
      <c r="AC33" s="185" t="n">
        <v>0</v>
      </c>
      <c r="AD33" s="185" t="n">
        <v>0</v>
      </c>
      <c r="AE33" s="185" t="n">
        <v>0</v>
      </c>
      <c r="AF33" s="185" t="n">
        <v>0</v>
      </c>
      <c r="AG33" s="185" t="n">
        <v>0</v>
      </c>
      <c r="AH33" s="185" t="n">
        <v>0</v>
      </c>
      <c r="AI33" s="185" t="n">
        <v>0</v>
      </c>
      <c r="AJ33" s="185" t="n">
        <v>0</v>
      </c>
      <c r="AK33" s="185" t="n">
        <v>0</v>
      </c>
      <c r="AL33" s="161" t="n">
        <f aca="false">SUM(G33:AK33)</f>
        <v>0</v>
      </c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64"/>
      <c r="CG33" s="64"/>
      <c r="CH33" s="64"/>
      <c r="CI33" s="64"/>
      <c r="CJ33" s="64"/>
      <c r="CK33" s="64"/>
      <c r="CL33" s="64"/>
      <c r="CM33" s="64"/>
      <c r="CN33" s="64"/>
      <c r="CO33" s="64"/>
      <c r="CP33" s="64"/>
      <c r="CQ33" s="64"/>
      <c r="CR33" s="64"/>
      <c r="CS33" s="64"/>
      <c r="CT33" s="64"/>
      <c r="CU33" s="64"/>
      <c r="CV33" s="64"/>
      <c r="CW33" s="64"/>
      <c r="CX33" s="64"/>
      <c r="CY33" s="64"/>
      <c r="CZ33" s="64"/>
      <c r="DA33" s="64"/>
      <c r="DB33" s="64"/>
      <c r="DC33" s="64"/>
      <c r="DD33" s="64"/>
      <c r="DE33" s="64"/>
      <c r="DF33" s="64"/>
      <c r="DG33" s="64"/>
      <c r="DH33" s="64"/>
      <c r="DI33" s="64"/>
      <c r="DJ33" s="64"/>
      <c r="DK33" s="64"/>
      <c r="DL33" s="64"/>
      <c r="DM33" s="64"/>
      <c r="DN33" s="64"/>
      <c r="DO33" s="64"/>
      <c r="DP33" s="64"/>
      <c r="DQ33" s="64"/>
      <c r="DR33" s="64"/>
      <c r="DS33" s="64"/>
      <c r="DT33" s="64"/>
      <c r="DU33" s="64"/>
      <c r="DV33" s="64"/>
      <c r="DW33" s="64"/>
      <c r="DX33" s="64"/>
      <c r="DY33" s="64"/>
      <c r="DZ33" s="64"/>
      <c r="EA33" s="64"/>
      <c r="EB33" s="64"/>
      <c r="EC33" s="64"/>
      <c r="ED33" s="64"/>
      <c r="EE33" s="64"/>
      <c r="EF33" s="64"/>
      <c r="EG33" s="64"/>
      <c r="EH33" s="64"/>
      <c r="EI33" s="64"/>
      <c r="EJ33" s="64"/>
      <c r="EK33" s="64"/>
      <c r="EL33" s="64"/>
      <c r="EM33" s="64"/>
      <c r="EN33" s="64"/>
      <c r="EO33" s="64"/>
      <c r="EP33" s="64"/>
      <c r="EQ33" s="64"/>
      <c r="ER33" s="64"/>
      <c r="ES33" s="64"/>
      <c r="ET33" s="64"/>
      <c r="EU33" s="64"/>
      <c r="EV33" s="64"/>
      <c r="EW33" s="64"/>
      <c r="EX33" s="64"/>
      <c r="EY33" s="64"/>
      <c r="EZ33" s="64"/>
      <c r="FA33" s="64"/>
      <c r="FB33" s="64"/>
      <c r="FC33" s="64"/>
      <c r="FD33" s="64"/>
      <c r="FE33" s="64"/>
      <c r="FF33" s="64"/>
      <c r="FG33" s="64"/>
      <c r="FH33" s="64"/>
      <c r="FI33" s="64"/>
      <c r="FJ33" s="64"/>
      <c r="FK33" s="64"/>
      <c r="FL33" s="64"/>
      <c r="FM33" s="64"/>
      <c r="FN33" s="64"/>
      <c r="FO33" s="64"/>
      <c r="FP33" s="64"/>
      <c r="FQ33" s="64"/>
      <c r="FR33" s="64"/>
      <c r="FS33" s="64"/>
      <c r="FT33" s="64"/>
      <c r="FU33" s="64"/>
      <c r="FV33" s="64"/>
      <c r="FW33" s="64"/>
      <c r="FX33" s="64"/>
      <c r="FY33" s="64"/>
      <c r="FZ33" s="64"/>
      <c r="GA33" s="64"/>
      <c r="GB33" s="64"/>
      <c r="GC33" s="64"/>
      <c r="GD33" s="64"/>
      <c r="GE33" s="64"/>
      <c r="GF33" s="64"/>
      <c r="GG33" s="64"/>
      <c r="GH33" s="64"/>
      <c r="GI33" s="64"/>
      <c r="GJ33" s="64"/>
      <c r="GK33" s="64"/>
      <c r="GL33" s="64"/>
      <c r="GM33" s="64"/>
      <c r="GN33" s="64"/>
      <c r="GO33" s="64"/>
      <c r="GP33" s="64"/>
      <c r="GQ33" s="64"/>
      <c r="GR33" s="64"/>
      <c r="GS33" s="64"/>
      <c r="GT33" s="64"/>
      <c r="GU33" s="64"/>
      <c r="GV33" s="64"/>
      <c r="GW33" s="64"/>
      <c r="GX33" s="64"/>
      <c r="GY33" s="64"/>
      <c r="GZ33" s="64"/>
      <c r="HA33" s="64"/>
      <c r="HB33" s="64"/>
      <c r="HC33" s="64"/>
      <c r="HD33" s="64"/>
      <c r="HE33" s="64"/>
      <c r="HF33" s="64"/>
      <c r="HG33" s="64"/>
      <c r="HH33" s="64"/>
      <c r="HI33" s="64"/>
      <c r="HJ33" s="64"/>
      <c r="HK33" s="64"/>
      <c r="HL33" s="64"/>
      <c r="HM33" s="64"/>
      <c r="HN33" s="64"/>
      <c r="HO33" s="64"/>
      <c r="HP33" s="64"/>
      <c r="HQ33" s="64"/>
      <c r="HR33" s="64"/>
      <c r="HS33" s="64"/>
      <c r="HT33" s="64"/>
      <c r="HU33" s="64"/>
      <c r="HV33" s="64"/>
      <c r="HW33" s="64"/>
      <c r="HX33" s="64"/>
      <c r="HY33" s="64"/>
      <c r="HZ33" s="64"/>
      <c r="IA33" s="64"/>
      <c r="IB33" s="64"/>
      <c r="IC33" s="64"/>
      <c r="ID33" s="64"/>
      <c r="IE33" s="64"/>
      <c r="IF33" s="64"/>
      <c r="IG33" s="64"/>
      <c r="IH33" s="64"/>
      <c r="II33" s="64"/>
      <c r="IJ33" s="64"/>
      <c r="IK33" s="64"/>
      <c r="IL33" s="64"/>
      <c r="IM33" s="64"/>
      <c r="IN33" s="64"/>
      <c r="IO33" s="64"/>
      <c r="IP33" s="64"/>
      <c r="IQ33" s="64"/>
      <c r="IR33" s="64"/>
      <c r="IS33" s="64"/>
      <c r="IT33" s="64"/>
      <c r="IU33" s="64"/>
      <c r="IV33" s="64"/>
      <c r="IW33" s="64"/>
      <c r="IX33" s="64"/>
      <c r="IY33" s="64"/>
      <c r="IZ33" s="64"/>
      <c r="JA33" s="64"/>
      <c r="JB33" s="64"/>
      <c r="JC33" s="64"/>
      <c r="JD33" s="64"/>
      <c r="JE33" s="64"/>
      <c r="JF33" s="64"/>
      <c r="JG33" s="64"/>
      <c r="JH33" s="64"/>
      <c r="JI33" s="64"/>
      <c r="JJ33" s="64"/>
      <c r="JK33" s="64"/>
      <c r="JL33" s="64"/>
      <c r="JM33" s="64"/>
      <c r="JN33" s="64"/>
      <c r="JO33" s="64"/>
      <c r="JP33" s="64"/>
      <c r="JQ33" s="64"/>
      <c r="JR33" s="64"/>
      <c r="JS33" s="64"/>
      <c r="JT33" s="64"/>
      <c r="JU33" s="64"/>
      <c r="JV33" s="64"/>
      <c r="JW33" s="64"/>
      <c r="JX33" s="64"/>
      <c r="JY33" s="64"/>
      <c r="JZ33" s="64"/>
      <c r="KA33" s="64"/>
      <c r="KB33" s="64"/>
      <c r="KC33" s="64"/>
      <c r="KD33" s="64"/>
      <c r="KE33" s="64"/>
      <c r="KF33" s="64"/>
      <c r="KG33" s="64"/>
      <c r="KH33" s="64"/>
      <c r="KI33" s="64"/>
      <c r="KJ33" s="64"/>
      <c r="KK33" s="64"/>
      <c r="KL33" s="64"/>
      <c r="KM33" s="64"/>
      <c r="KN33" s="64"/>
      <c r="KO33" s="64"/>
      <c r="KP33" s="64"/>
      <c r="KQ33" s="64"/>
      <c r="KR33" s="64"/>
      <c r="KS33" s="64"/>
      <c r="KT33" s="64"/>
      <c r="KU33" s="64"/>
      <c r="KV33" s="64"/>
      <c r="KW33" s="64"/>
      <c r="KX33" s="64"/>
      <c r="KY33" s="64"/>
      <c r="KZ33" s="64"/>
      <c r="LA33" s="64"/>
      <c r="LB33" s="64"/>
      <c r="LC33" s="64"/>
      <c r="LD33" s="64"/>
      <c r="LE33" s="64"/>
      <c r="LF33" s="64"/>
      <c r="LG33" s="64"/>
      <c r="LH33" s="64"/>
      <c r="LI33" s="64"/>
      <c r="LJ33" s="64"/>
      <c r="LK33" s="64"/>
      <c r="LL33" s="64"/>
      <c r="LM33" s="64"/>
      <c r="LN33" s="64"/>
      <c r="LO33" s="64"/>
      <c r="LP33" s="64"/>
      <c r="LQ33" s="64"/>
      <c r="LR33" s="64"/>
      <c r="LS33" s="64"/>
      <c r="LT33" s="64"/>
      <c r="LU33" s="64"/>
      <c r="LV33" s="64"/>
      <c r="LW33" s="64"/>
      <c r="LX33" s="64"/>
      <c r="LY33" s="64"/>
      <c r="LZ33" s="64"/>
      <c r="MA33" s="64"/>
      <c r="MB33" s="64"/>
      <c r="MC33" s="64"/>
      <c r="MD33" s="64"/>
      <c r="ME33" s="64"/>
      <c r="MF33" s="64"/>
      <c r="MG33" s="64"/>
      <c r="MH33" s="64"/>
      <c r="MI33" s="64"/>
      <c r="MJ33" s="64"/>
      <c r="MK33" s="64"/>
    </row>
    <row r="34" s="182" customFormat="true" ht="15" hidden="false" customHeight="false" outlineLevel="0" collapsed="false">
      <c r="A34" s="64"/>
      <c r="B34" s="167"/>
      <c r="C34" s="64"/>
      <c r="D34" s="64"/>
      <c r="E34" s="64"/>
      <c r="F34" s="64"/>
      <c r="G34" s="168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9"/>
      <c r="T34" s="169"/>
      <c r="U34" s="169"/>
      <c r="V34" s="169"/>
      <c r="W34" s="169"/>
      <c r="X34" s="169"/>
      <c r="Y34" s="169"/>
      <c r="Z34" s="169"/>
      <c r="AA34" s="169"/>
      <c r="AB34" s="169"/>
      <c r="AC34" s="169"/>
      <c r="AD34" s="169"/>
      <c r="AE34" s="169"/>
      <c r="AF34" s="169"/>
      <c r="AG34" s="169"/>
      <c r="AH34" s="169"/>
      <c r="AI34" s="169"/>
      <c r="AJ34" s="169"/>
      <c r="AK34" s="169"/>
      <c r="AL34" s="161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4"/>
      <c r="BV34" s="64"/>
      <c r="BW34" s="64"/>
      <c r="BX34" s="64"/>
      <c r="BY34" s="64"/>
      <c r="BZ34" s="64"/>
      <c r="CA34" s="64"/>
      <c r="CB34" s="64"/>
      <c r="CC34" s="64"/>
      <c r="CD34" s="64"/>
      <c r="CE34" s="64"/>
      <c r="CF34" s="64"/>
      <c r="CG34" s="64"/>
      <c r="CH34" s="64"/>
      <c r="CI34" s="64"/>
      <c r="CJ34" s="64"/>
      <c r="CK34" s="64"/>
      <c r="CL34" s="64"/>
      <c r="CM34" s="64"/>
      <c r="CN34" s="64"/>
      <c r="CO34" s="64"/>
      <c r="CP34" s="64"/>
      <c r="CQ34" s="64"/>
      <c r="CR34" s="64"/>
      <c r="CS34" s="64"/>
      <c r="CT34" s="64"/>
      <c r="CU34" s="64"/>
      <c r="CV34" s="64"/>
      <c r="CW34" s="64"/>
      <c r="CX34" s="64"/>
      <c r="CY34" s="64"/>
      <c r="CZ34" s="64"/>
      <c r="DA34" s="64"/>
      <c r="DB34" s="64"/>
      <c r="DC34" s="64"/>
      <c r="DD34" s="64"/>
      <c r="DE34" s="64"/>
      <c r="DF34" s="64"/>
      <c r="DG34" s="64"/>
      <c r="DH34" s="64"/>
      <c r="DI34" s="64"/>
      <c r="DJ34" s="64"/>
      <c r="DK34" s="64"/>
      <c r="DL34" s="64"/>
      <c r="DM34" s="64"/>
      <c r="DN34" s="64"/>
      <c r="DO34" s="64"/>
      <c r="DP34" s="64"/>
      <c r="DQ34" s="64"/>
      <c r="DR34" s="64"/>
      <c r="DS34" s="64"/>
      <c r="DT34" s="64"/>
      <c r="DU34" s="64"/>
      <c r="DV34" s="64"/>
      <c r="DW34" s="64"/>
      <c r="DX34" s="64"/>
      <c r="DY34" s="64"/>
      <c r="DZ34" s="64"/>
      <c r="EA34" s="64"/>
      <c r="EB34" s="64"/>
      <c r="EC34" s="64"/>
      <c r="ED34" s="64"/>
      <c r="EE34" s="64"/>
      <c r="EF34" s="64"/>
      <c r="EG34" s="64"/>
      <c r="EH34" s="64"/>
      <c r="EI34" s="64"/>
      <c r="EJ34" s="64"/>
      <c r="EK34" s="64"/>
      <c r="EL34" s="64"/>
      <c r="EM34" s="64"/>
      <c r="EN34" s="64"/>
      <c r="EO34" s="64"/>
      <c r="EP34" s="64"/>
      <c r="EQ34" s="64"/>
      <c r="ER34" s="64"/>
      <c r="ES34" s="64"/>
      <c r="ET34" s="64"/>
      <c r="EU34" s="64"/>
      <c r="EV34" s="64"/>
      <c r="EW34" s="64"/>
      <c r="EX34" s="64"/>
      <c r="EY34" s="64"/>
      <c r="EZ34" s="64"/>
      <c r="FA34" s="64"/>
      <c r="FB34" s="64"/>
      <c r="FC34" s="64"/>
      <c r="FD34" s="64"/>
      <c r="FE34" s="64"/>
      <c r="FF34" s="64"/>
      <c r="FG34" s="64"/>
      <c r="FH34" s="64"/>
      <c r="FI34" s="64"/>
      <c r="FJ34" s="64"/>
      <c r="FK34" s="64"/>
      <c r="FL34" s="64"/>
      <c r="FM34" s="64"/>
      <c r="FN34" s="64"/>
      <c r="FO34" s="64"/>
      <c r="FP34" s="64"/>
      <c r="FQ34" s="64"/>
      <c r="FR34" s="64"/>
      <c r="FS34" s="64"/>
      <c r="FT34" s="64"/>
      <c r="FU34" s="64"/>
      <c r="FV34" s="64"/>
      <c r="FW34" s="64"/>
      <c r="FX34" s="64"/>
      <c r="FY34" s="64"/>
      <c r="FZ34" s="64"/>
      <c r="GA34" s="64"/>
      <c r="GB34" s="64"/>
      <c r="GC34" s="64"/>
      <c r="GD34" s="64"/>
      <c r="GE34" s="64"/>
      <c r="GF34" s="64"/>
      <c r="GG34" s="64"/>
      <c r="GH34" s="64"/>
      <c r="GI34" s="64"/>
      <c r="GJ34" s="64"/>
      <c r="GK34" s="64"/>
      <c r="GL34" s="64"/>
      <c r="GM34" s="64"/>
      <c r="GN34" s="64"/>
      <c r="GO34" s="64"/>
      <c r="GP34" s="64"/>
      <c r="GQ34" s="64"/>
      <c r="GR34" s="64"/>
      <c r="GS34" s="64"/>
      <c r="GT34" s="64"/>
      <c r="GU34" s="64"/>
      <c r="GV34" s="64"/>
      <c r="GW34" s="64"/>
      <c r="GX34" s="64"/>
      <c r="GY34" s="64"/>
      <c r="GZ34" s="64"/>
      <c r="HA34" s="64"/>
      <c r="HB34" s="64"/>
      <c r="HC34" s="64"/>
      <c r="HD34" s="64"/>
      <c r="HE34" s="64"/>
      <c r="HF34" s="64"/>
      <c r="HG34" s="64"/>
      <c r="HH34" s="64"/>
      <c r="HI34" s="64"/>
      <c r="HJ34" s="64"/>
      <c r="HK34" s="64"/>
      <c r="HL34" s="64"/>
      <c r="HM34" s="64"/>
      <c r="HN34" s="64"/>
      <c r="HO34" s="64"/>
      <c r="HP34" s="64"/>
      <c r="HQ34" s="64"/>
      <c r="HR34" s="64"/>
      <c r="HS34" s="64"/>
      <c r="HT34" s="64"/>
      <c r="HU34" s="64"/>
      <c r="HV34" s="64"/>
      <c r="HW34" s="64"/>
      <c r="HX34" s="64"/>
      <c r="HY34" s="64"/>
      <c r="HZ34" s="64"/>
      <c r="IA34" s="64"/>
      <c r="IB34" s="64"/>
      <c r="IC34" s="64"/>
      <c r="ID34" s="64"/>
      <c r="IE34" s="64"/>
      <c r="IF34" s="64"/>
      <c r="IG34" s="64"/>
      <c r="IH34" s="64"/>
      <c r="II34" s="64"/>
      <c r="IJ34" s="64"/>
      <c r="IK34" s="64"/>
      <c r="IL34" s="64"/>
      <c r="IM34" s="64"/>
      <c r="IN34" s="64"/>
      <c r="IO34" s="64"/>
      <c r="IP34" s="64"/>
      <c r="IQ34" s="64"/>
      <c r="IR34" s="64"/>
      <c r="IS34" s="64"/>
      <c r="IT34" s="64"/>
      <c r="IU34" s="64"/>
      <c r="IV34" s="64"/>
      <c r="IW34" s="64"/>
      <c r="IX34" s="64"/>
      <c r="IY34" s="64"/>
      <c r="IZ34" s="64"/>
      <c r="JA34" s="64"/>
      <c r="JB34" s="64"/>
      <c r="JC34" s="64"/>
      <c r="JD34" s="64"/>
      <c r="JE34" s="64"/>
      <c r="JF34" s="64"/>
      <c r="JG34" s="64"/>
      <c r="JH34" s="64"/>
      <c r="JI34" s="64"/>
      <c r="JJ34" s="64"/>
      <c r="JK34" s="64"/>
      <c r="JL34" s="64"/>
      <c r="JM34" s="64"/>
      <c r="JN34" s="64"/>
      <c r="JO34" s="64"/>
      <c r="JP34" s="64"/>
      <c r="JQ34" s="64"/>
      <c r="JR34" s="64"/>
      <c r="JS34" s="64"/>
      <c r="JT34" s="64"/>
      <c r="JU34" s="64"/>
      <c r="JV34" s="64"/>
      <c r="JW34" s="64"/>
      <c r="JX34" s="64"/>
      <c r="JY34" s="64"/>
      <c r="JZ34" s="64"/>
      <c r="KA34" s="64"/>
      <c r="KB34" s="64"/>
      <c r="KC34" s="64"/>
      <c r="KD34" s="64"/>
      <c r="KE34" s="64"/>
      <c r="KF34" s="64"/>
      <c r="KG34" s="64"/>
      <c r="KH34" s="64"/>
      <c r="KI34" s="64"/>
      <c r="KJ34" s="64"/>
      <c r="KK34" s="64"/>
      <c r="KL34" s="64"/>
      <c r="KM34" s="64"/>
      <c r="KN34" s="64"/>
      <c r="KO34" s="64"/>
      <c r="KP34" s="64"/>
      <c r="KQ34" s="64"/>
      <c r="KR34" s="64"/>
      <c r="KS34" s="64"/>
      <c r="KT34" s="64"/>
      <c r="KU34" s="64"/>
      <c r="KV34" s="64"/>
      <c r="KW34" s="64"/>
      <c r="KX34" s="64"/>
      <c r="KY34" s="64"/>
      <c r="KZ34" s="64"/>
      <c r="LA34" s="64"/>
      <c r="LB34" s="64"/>
      <c r="LC34" s="64"/>
      <c r="LD34" s="64"/>
      <c r="LE34" s="64"/>
      <c r="LF34" s="64"/>
      <c r="LG34" s="64"/>
      <c r="LH34" s="64"/>
      <c r="LI34" s="64"/>
      <c r="LJ34" s="64"/>
      <c r="LK34" s="64"/>
      <c r="LL34" s="64"/>
      <c r="LM34" s="64"/>
      <c r="LN34" s="64"/>
      <c r="LO34" s="64"/>
      <c r="LP34" s="64"/>
      <c r="LQ34" s="64"/>
      <c r="LR34" s="64"/>
      <c r="LS34" s="64"/>
      <c r="LT34" s="64"/>
      <c r="LU34" s="64"/>
      <c r="LV34" s="64"/>
      <c r="LW34" s="64"/>
      <c r="LX34" s="64"/>
      <c r="LY34" s="64"/>
      <c r="LZ34" s="64"/>
      <c r="MA34" s="64"/>
      <c r="MB34" s="64"/>
      <c r="MC34" s="64"/>
      <c r="MD34" s="64"/>
      <c r="ME34" s="64"/>
      <c r="MF34" s="64"/>
      <c r="MG34" s="64"/>
      <c r="MH34" s="64"/>
      <c r="MI34" s="64"/>
      <c r="MJ34" s="64"/>
      <c r="MK34" s="64"/>
    </row>
    <row r="35" s="182" customFormat="true" ht="17.4" hidden="false" customHeight="false" outlineLevel="0" collapsed="false">
      <c r="A35" s="64"/>
      <c r="B35" s="176"/>
      <c r="C35" s="86" t="str">
        <f aca="false">VLOOKUP(8,TA,TI,FALSE())</f>
        <v>Totaal aantal uren</v>
      </c>
      <c r="D35" s="87"/>
      <c r="E35" s="87"/>
      <c r="F35" s="87"/>
      <c r="G35" s="177" t="n">
        <f aca="false">SUM(G27:G34)</f>
        <v>0</v>
      </c>
      <c r="H35" s="178" t="n">
        <f aca="false">SUM(H27:H34)</f>
        <v>0</v>
      </c>
      <c r="I35" s="178" t="n">
        <f aca="false">SUM(I27:I34)</f>
        <v>0</v>
      </c>
      <c r="J35" s="178" t="n">
        <f aca="false">SUM(J27:J34)</f>
        <v>0</v>
      </c>
      <c r="K35" s="178" t="n">
        <f aca="false">SUM(K27:K34)</f>
        <v>0</v>
      </c>
      <c r="L35" s="178" t="n">
        <f aca="false">SUM(L27:L34)</f>
        <v>0</v>
      </c>
      <c r="M35" s="178" t="n">
        <f aca="false">SUM(M27:M34)</f>
        <v>0</v>
      </c>
      <c r="N35" s="178" t="n">
        <f aca="false">SUM(N27:N34)</f>
        <v>0</v>
      </c>
      <c r="O35" s="178" t="n">
        <f aca="false">SUM(O27:O34)</f>
        <v>0</v>
      </c>
      <c r="P35" s="178" t="n">
        <f aca="false">SUM(P27:P34)</f>
        <v>0</v>
      </c>
      <c r="Q35" s="178" t="n">
        <f aca="false">SUM(Q27:Q34)</f>
        <v>0</v>
      </c>
      <c r="R35" s="178" t="n">
        <f aca="false">SUM(R27:R34)</f>
        <v>0</v>
      </c>
      <c r="S35" s="178" t="n">
        <f aca="false">SUM(S27:S34)</f>
        <v>0</v>
      </c>
      <c r="T35" s="178" t="n">
        <f aca="false">SUM(T27:T34)</f>
        <v>0</v>
      </c>
      <c r="U35" s="178" t="n">
        <f aca="false">SUM(U27:U34)</f>
        <v>0</v>
      </c>
      <c r="V35" s="178" t="n">
        <f aca="false">SUM(V27:V34)</f>
        <v>0</v>
      </c>
      <c r="W35" s="178" t="n">
        <f aca="false">SUM(W27:W34)</f>
        <v>0</v>
      </c>
      <c r="X35" s="178" t="n">
        <f aca="false">SUM(X27:X34)</f>
        <v>0</v>
      </c>
      <c r="Y35" s="178" t="n">
        <f aca="false">SUM(Y27:Y34)</f>
        <v>0</v>
      </c>
      <c r="Z35" s="178" t="n">
        <f aca="false">SUM(Z27:Z34)</f>
        <v>0</v>
      </c>
      <c r="AA35" s="178" t="n">
        <f aca="false">SUM(AA27:AA34)</f>
        <v>0</v>
      </c>
      <c r="AB35" s="178" t="n">
        <f aca="false">SUM(AB27:AB34)</f>
        <v>0</v>
      </c>
      <c r="AC35" s="178" t="n">
        <f aca="false">SUM(AC27:AC34)</f>
        <v>0</v>
      </c>
      <c r="AD35" s="178" t="n">
        <f aca="false">SUM(AD27:AD34)</f>
        <v>0</v>
      </c>
      <c r="AE35" s="178" t="n">
        <f aca="false">SUM(AE27:AE34)</f>
        <v>0</v>
      </c>
      <c r="AF35" s="178" t="n">
        <f aca="false">SUM(AF27:AF34)</f>
        <v>0</v>
      </c>
      <c r="AG35" s="178" t="n">
        <f aca="false">SUM(AG27:AG34)</f>
        <v>0</v>
      </c>
      <c r="AH35" s="178" t="n">
        <f aca="false">SUM(AH27:AH34)</f>
        <v>0</v>
      </c>
      <c r="AI35" s="178" t="n">
        <f aca="false">SUM(AI27:AI34)</f>
        <v>0</v>
      </c>
      <c r="AJ35" s="178" t="n">
        <f aca="false">SUM(AJ27:AJ34)</f>
        <v>0</v>
      </c>
      <c r="AK35" s="178" t="n">
        <f aca="false">SUM(AK27:AK34)</f>
        <v>0</v>
      </c>
      <c r="AL35" s="179" t="n">
        <f aca="false">SUM(G35:AK35)</f>
        <v>0</v>
      </c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4"/>
      <c r="BZ35" s="64"/>
      <c r="CA35" s="64"/>
      <c r="CB35" s="64"/>
      <c r="CC35" s="64"/>
      <c r="CD35" s="64"/>
      <c r="CE35" s="64"/>
      <c r="CF35" s="64"/>
      <c r="CG35" s="64"/>
      <c r="CH35" s="64"/>
      <c r="CI35" s="64"/>
      <c r="CJ35" s="64"/>
      <c r="CK35" s="64"/>
      <c r="CL35" s="64"/>
      <c r="CM35" s="64"/>
      <c r="CN35" s="64"/>
      <c r="CO35" s="64"/>
      <c r="CP35" s="64"/>
      <c r="CQ35" s="64"/>
      <c r="CR35" s="64"/>
      <c r="CS35" s="64"/>
      <c r="CT35" s="64"/>
      <c r="CU35" s="64"/>
      <c r="CV35" s="64"/>
      <c r="CW35" s="64"/>
      <c r="CX35" s="64"/>
      <c r="CY35" s="64"/>
      <c r="CZ35" s="64"/>
      <c r="DA35" s="64"/>
      <c r="DB35" s="64"/>
      <c r="DC35" s="64"/>
      <c r="DD35" s="64"/>
      <c r="DE35" s="64"/>
      <c r="DF35" s="64"/>
      <c r="DG35" s="64"/>
      <c r="DH35" s="64"/>
      <c r="DI35" s="64"/>
      <c r="DJ35" s="64"/>
      <c r="DK35" s="64"/>
      <c r="DL35" s="64"/>
      <c r="DM35" s="64"/>
      <c r="DN35" s="64"/>
      <c r="DO35" s="64"/>
      <c r="DP35" s="64"/>
      <c r="DQ35" s="64"/>
      <c r="DR35" s="64"/>
      <c r="DS35" s="64"/>
      <c r="DT35" s="64"/>
      <c r="DU35" s="64"/>
      <c r="DV35" s="64"/>
      <c r="DW35" s="64"/>
      <c r="DX35" s="64"/>
      <c r="DY35" s="64"/>
      <c r="DZ35" s="64"/>
      <c r="EA35" s="64"/>
      <c r="EB35" s="64"/>
      <c r="EC35" s="64"/>
      <c r="ED35" s="64"/>
      <c r="EE35" s="64"/>
      <c r="EF35" s="64"/>
      <c r="EG35" s="64"/>
      <c r="EH35" s="64"/>
      <c r="EI35" s="64"/>
      <c r="EJ35" s="64"/>
      <c r="EK35" s="64"/>
      <c r="EL35" s="64"/>
      <c r="EM35" s="64"/>
      <c r="EN35" s="64"/>
      <c r="EO35" s="64"/>
      <c r="EP35" s="64"/>
      <c r="EQ35" s="64"/>
      <c r="ER35" s="64"/>
      <c r="ES35" s="64"/>
      <c r="ET35" s="64"/>
      <c r="EU35" s="64"/>
      <c r="EV35" s="64"/>
      <c r="EW35" s="64"/>
      <c r="EX35" s="64"/>
      <c r="EY35" s="64"/>
      <c r="EZ35" s="64"/>
      <c r="FA35" s="64"/>
      <c r="FB35" s="64"/>
      <c r="FC35" s="64"/>
      <c r="FD35" s="64"/>
      <c r="FE35" s="64"/>
      <c r="FF35" s="64"/>
      <c r="FG35" s="64"/>
      <c r="FH35" s="64"/>
      <c r="FI35" s="64"/>
      <c r="FJ35" s="64"/>
      <c r="FK35" s="64"/>
      <c r="FL35" s="64"/>
      <c r="FM35" s="64"/>
      <c r="FN35" s="64"/>
      <c r="FO35" s="64"/>
      <c r="FP35" s="64"/>
      <c r="FQ35" s="64"/>
      <c r="FR35" s="64"/>
      <c r="FS35" s="64"/>
      <c r="FT35" s="64"/>
      <c r="FU35" s="64"/>
      <c r="FV35" s="64"/>
      <c r="FW35" s="64"/>
      <c r="FX35" s="64"/>
      <c r="FY35" s="64"/>
      <c r="FZ35" s="64"/>
      <c r="GA35" s="64"/>
      <c r="GB35" s="64"/>
      <c r="GC35" s="64"/>
      <c r="GD35" s="64"/>
      <c r="GE35" s="64"/>
      <c r="GF35" s="64"/>
      <c r="GG35" s="64"/>
      <c r="GH35" s="64"/>
      <c r="GI35" s="64"/>
      <c r="GJ35" s="64"/>
      <c r="GK35" s="64"/>
      <c r="GL35" s="64"/>
      <c r="GM35" s="64"/>
      <c r="GN35" s="64"/>
      <c r="GO35" s="64"/>
      <c r="GP35" s="64"/>
      <c r="GQ35" s="64"/>
      <c r="GR35" s="64"/>
      <c r="GS35" s="64"/>
      <c r="GT35" s="64"/>
      <c r="GU35" s="64"/>
      <c r="GV35" s="64"/>
      <c r="GW35" s="64"/>
      <c r="GX35" s="64"/>
      <c r="GY35" s="64"/>
      <c r="GZ35" s="64"/>
      <c r="HA35" s="64"/>
      <c r="HB35" s="64"/>
      <c r="HC35" s="64"/>
      <c r="HD35" s="64"/>
      <c r="HE35" s="64"/>
      <c r="HF35" s="64"/>
      <c r="HG35" s="64"/>
      <c r="HH35" s="64"/>
      <c r="HI35" s="64"/>
      <c r="HJ35" s="64"/>
      <c r="HK35" s="64"/>
      <c r="HL35" s="64"/>
      <c r="HM35" s="64"/>
      <c r="HN35" s="64"/>
      <c r="HO35" s="64"/>
      <c r="HP35" s="64"/>
      <c r="HQ35" s="64"/>
      <c r="HR35" s="64"/>
      <c r="HS35" s="64"/>
      <c r="HT35" s="64"/>
      <c r="HU35" s="64"/>
      <c r="HV35" s="64"/>
      <c r="HW35" s="64"/>
      <c r="HX35" s="64"/>
      <c r="HY35" s="64"/>
      <c r="HZ35" s="64"/>
      <c r="IA35" s="64"/>
      <c r="IB35" s="64"/>
      <c r="IC35" s="64"/>
      <c r="ID35" s="64"/>
      <c r="IE35" s="64"/>
      <c r="IF35" s="64"/>
      <c r="IG35" s="64"/>
      <c r="IH35" s="64"/>
      <c r="II35" s="64"/>
      <c r="IJ35" s="64"/>
      <c r="IK35" s="64"/>
      <c r="IL35" s="64"/>
      <c r="IM35" s="64"/>
      <c r="IN35" s="64"/>
      <c r="IO35" s="64"/>
      <c r="IP35" s="64"/>
      <c r="IQ35" s="64"/>
      <c r="IR35" s="64"/>
      <c r="IS35" s="64"/>
      <c r="IT35" s="64"/>
      <c r="IU35" s="64"/>
      <c r="IV35" s="64"/>
      <c r="IW35" s="64"/>
      <c r="IX35" s="64"/>
      <c r="IY35" s="64"/>
      <c r="IZ35" s="64"/>
      <c r="JA35" s="64"/>
      <c r="JB35" s="64"/>
      <c r="JC35" s="64"/>
      <c r="JD35" s="64"/>
      <c r="JE35" s="64"/>
      <c r="JF35" s="64"/>
      <c r="JG35" s="64"/>
      <c r="JH35" s="64"/>
      <c r="JI35" s="64"/>
      <c r="JJ35" s="64"/>
      <c r="JK35" s="64"/>
      <c r="JL35" s="64"/>
      <c r="JM35" s="64"/>
      <c r="JN35" s="64"/>
      <c r="JO35" s="64"/>
      <c r="JP35" s="64"/>
      <c r="JQ35" s="64"/>
      <c r="JR35" s="64"/>
      <c r="JS35" s="64"/>
      <c r="JT35" s="64"/>
      <c r="JU35" s="64"/>
      <c r="JV35" s="64"/>
      <c r="JW35" s="64"/>
      <c r="JX35" s="64"/>
      <c r="JY35" s="64"/>
      <c r="JZ35" s="64"/>
      <c r="KA35" s="64"/>
      <c r="KB35" s="64"/>
      <c r="KC35" s="64"/>
      <c r="KD35" s="64"/>
      <c r="KE35" s="64"/>
      <c r="KF35" s="64"/>
      <c r="KG35" s="64"/>
      <c r="KH35" s="64"/>
      <c r="KI35" s="64"/>
      <c r="KJ35" s="64"/>
      <c r="KK35" s="64"/>
      <c r="KL35" s="64"/>
      <c r="KM35" s="64"/>
      <c r="KN35" s="64"/>
      <c r="KO35" s="64"/>
      <c r="KP35" s="64"/>
      <c r="KQ35" s="64"/>
      <c r="KR35" s="64"/>
      <c r="KS35" s="64"/>
      <c r="KT35" s="64"/>
      <c r="KU35" s="64"/>
      <c r="KV35" s="64"/>
      <c r="KW35" s="64"/>
      <c r="KX35" s="64"/>
      <c r="KY35" s="64"/>
      <c r="KZ35" s="64"/>
      <c r="LA35" s="64"/>
      <c r="LB35" s="64"/>
      <c r="LC35" s="64"/>
      <c r="LD35" s="64"/>
      <c r="LE35" s="64"/>
      <c r="LF35" s="64"/>
      <c r="LG35" s="64"/>
      <c r="LH35" s="64"/>
      <c r="LI35" s="64"/>
      <c r="LJ35" s="64"/>
      <c r="LK35" s="64"/>
      <c r="LL35" s="64"/>
      <c r="LM35" s="64"/>
      <c r="LN35" s="64"/>
      <c r="LO35" s="64"/>
      <c r="LP35" s="64"/>
      <c r="LQ35" s="64"/>
      <c r="LR35" s="64"/>
      <c r="LS35" s="64"/>
      <c r="LT35" s="64"/>
      <c r="LU35" s="64"/>
      <c r="LV35" s="64"/>
      <c r="LW35" s="64"/>
      <c r="LX35" s="64"/>
      <c r="LY35" s="64"/>
      <c r="LZ35" s="64"/>
      <c r="MA35" s="64"/>
      <c r="MB35" s="64"/>
      <c r="MC35" s="64"/>
      <c r="MD35" s="64"/>
      <c r="ME35" s="64"/>
      <c r="MF35" s="64"/>
      <c r="MG35" s="64"/>
      <c r="MH35" s="64"/>
      <c r="MI35" s="64"/>
      <c r="MJ35" s="64"/>
      <c r="MK35" s="64"/>
    </row>
    <row r="36" customFormat="false" ht="13.8" hidden="false" customHeight="false" outlineLevel="0" collapsed="false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N36" s="2"/>
      <c r="AO36" s="2"/>
      <c r="AP36" s="2"/>
      <c r="AQ36" s="2"/>
    </row>
    <row r="37" customFormat="false" ht="13.8" hidden="false" customHeight="false" outlineLevel="0" collapsed="false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N37" s="2"/>
      <c r="AO37" s="2"/>
      <c r="AP37" s="2"/>
      <c r="AQ37" s="2"/>
    </row>
    <row r="38" customFormat="false" ht="13.8" hidden="false" customHeight="false" outlineLevel="0" collapsed="false">
      <c r="B38" s="149" t="str">
        <f aca="false">VLOOKUP(27,TA,TI,FALSE())</f>
        <v>Wij verklaren de gegevens juist en volledig te hebben ingevuld. De verrichte projectarbeidsuren waren in het kader van een efficiënte en doelmatige projectuitvoering vereist.</v>
      </c>
      <c r="C38" s="149"/>
      <c r="D38" s="149"/>
      <c r="E38" s="149"/>
      <c r="F38" s="149"/>
      <c r="G38" s="149"/>
      <c r="H38" s="149"/>
      <c r="I38" s="149"/>
      <c r="J38" s="149"/>
      <c r="K38" s="149"/>
      <c r="L38" s="149"/>
      <c r="M38" s="149"/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  <c r="AD38" s="149"/>
      <c r="AE38" s="149"/>
      <c r="AF38" s="149"/>
      <c r="AG38" s="149"/>
      <c r="AH38" s="149"/>
      <c r="AI38" s="149"/>
      <c r="AJ38" s="149"/>
      <c r="AK38" s="149"/>
      <c r="AL38" s="149"/>
      <c r="AN38" s="2"/>
      <c r="AO38" s="2"/>
      <c r="AP38" s="2"/>
      <c r="AQ38" s="2"/>
    </row>
    <row r="39" customFormat="false" ht="13.8" hidden="false" customHeight="false" outlineLevel="0" collapsed="false">
      <c r="B39" s="149"/>
      <c r="C39" s="149"/>
      <c r="D39" s="149"/>
      <c r="E39" s="149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49"/>
      <c r="AD39" s="149"/>
      <c r="AE39" s="149"/>
      <c r="AF39" s="149"/>
      <c r="AG39" s="149"/>
      <c r="AH39" s="149"/>
      <c r="AI39" s="149"/>
      <c r="AJ39" s="149"/>
      <c r="AK39" s="149"/>
      <c r="AL39" s="149"/>
      <c r="AN39" s="2"/>
      <c r="AO39" s="2"/>
      <c r="AP39" s="2"/>
      <c r="AQ39" s="2"/>
    </row>
    <row r="40" customFormat="false" ht="13.8" hidden="false" customHeight="false" outlineLevel="0" collapsed="false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N40" s="2"/>
      <c r="AO40" s="2"/>
      <c r="AP40" s="2"/>
      <c r="AQ40" s="2"/>
    </row>
    <row r="41" customFormat="false" ht="13.8" hidden="false" customHeight="false" outlineLevel="0" collapsed="false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N41" s="2"/>
      <c r="AO41" s="2"/>
      <c r="AP41" s="2"/>
      <c r="AQ41" s="2"/>
    </row>
    <row r="42" customFormat="false" ht="13.8" hidden="false" customHeight="false" outlineLevel="0" collapsed="false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N42" s="2"/>
      <c r="AO42" s="2"/>
      <c r="AP42" s="2"/>
      <c r="AQ42" s="2"/>
    </row>
    <row r="43" customFormat="false" ht="13.8" hidden="false" customHeight="false" outlineLevel="0" collapsed="false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N43" s="2"/>
      <c r="AO43" s="2"/>
      <c r="AP43" s="2"/>
      <c r="AQ43" s="2"/>
    </row>
    <row r="44" customFormat="false" ht="13.8" hidden="false" customHeight="false" outlineLevel="0" collapsed="false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N44" s="2"/>
      <c r="AO44" s="2"/>
      <c r="AP44" s="2"/>
      <c r="AQ44" s="2"/>
    </row>
    <row r="45" customFormat="false" ht="13.8" hidden="false" customHeight="false" outlineLevel="0" collapsed="false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N45" s="2"/>
      <c r="AO45" s="2"/>
      <c r="AP45" s="2"/>
      <c r="AQ45" s="2"/>
    </row>
    <row r="46" customFormat="false" ht="13.8" hidden="false" customHeight="false" outlineLevel="0" collapsed="false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N46" s="2"/>
      <c r="AO46" s="2"/>
      <c r="AP46" s="2"/>
      <c r="AQ46" s="2"/>
    </row>
    <row r="47" customFormat="false" ht="13.8" hidden="false" customHeight="false" outlineLevel="0" collapsed="false">
      <c r="B47" s="60"/>
      <c r="C47" s="60"/>
      <c r="D47" s="60"/>
      <c r="E47" s="60"/>
      <c r="F47" s="2"/>
      <c r="G47" s="2"/>
      <c r="H47" s="2"/>
      <c r="I47" s="2"/>
      <c r="J47" s="2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2"/>
      <c r="X47" s="2"/>
      <c r="Y47" s="2"/>
      <c r="Z47" s="2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N47" s="2"/>
      <c r="AO47" s="2"/>
      <c r="AP47" s="2"/>
      <c r="AQ47" s="2"/>
    </row>
    <row r="48" customFormat="false" ht="13.8" hidden="false" customHeight="false" outlineLevel="0" collapsed="false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N48" s="2"/>
      <c r="AO48" s="2"/>
      <c r="AP48" s="2"/>
      <c r="AQ48" s="2"/>
    </row>
    <row r="49" s="182" customFormat="true" ht="24" hidden="false" customHeight="true" outlineLevel="0" collapsed="false">
      <c r="A49" s="64"/>
      <c r="B49" s="150" t="str">
        <f aca="false">VLOOKUP(24,TA,TI,FALSE())</f>
        <v>Plaats, datum</v>
      </c>
      <c r="C49" s="150"/>
      <c r="D49" s="150"/>
      <c r="E49" s="150"/>
      <c r="F49" s="63"/>
      <c r="G49" s="77"/>
      <c r="H49" s="77"/>
      <c r="I49" s="77"/>
      <c r="J49" s="77"/>
      <c r="K49" s="150" t="str">
        <f aca="false">VLOOKUP(25,TA,TI,FALSE())</f>
        <v>Handtekening medewerker</v>
      </c>
      <c r="L49" s="150"/>
      <c r="M49" s="150"/>
      <c r="N49" s="150"/>
      <c r="O49" s="150"/>
      <c r="P49" s="150"/>
      <c r="Q49" s="150"/>
      <c r="R49" s="150"/>
      <c r="S49" s="150"/>
      <c r="T49" s="150"/>
      <c r="U49" s="150"/>
      <c r="V49" s="150"/>
      <c r="W49" s="77"/>
      <c r="X49" s="77"/>
      <c r="Y49" s="77"/>
      <c r="Z49" s="77"/>
      <c r="AA49" s="150" t="str">
        <f aca="false">VLOOKUP(26,TA,TI,FALSE())</f>
        <v>Handtekening leidinggevende</v>
      </c>
      <c r="AB49" s="150"/>
      <c r="AC49" s="150"/>
      <c r="AD49" s="150"/>
      <c r="AE49" s="150"/>
      <c r="AF49" s="150"/>
      <c r="AG49" s="150"/>
      <c r="AH49" s="150"/>
      <c r="AI49" s="150"/>
      <c r="AJ49" s="150"/>
      <c r="AK49" s="150"/>
      <c r="AL49" s="150"/>
      <c r="AM49" s="64"/>
      <c r="AN49" s="64"/>
      <c r="AO49" s="64"/>
      <c r="AP49" s="64"/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64"/>
      <c r="BB49" s="64"/>
      <c r="BC49" s="64"/>
      <c r="BD49" s="64"/>
      <c r="BE49" s="64"/>
      <c r="BF49" s="64"/>
      <c r="BG49" s="64"/>
      <c r="BH49" s="64"/>
      <c r="BI49" s="64"/>
      <c r="BJ49" s="64"/>
      <c r="BK49" s="64"/>
      <c r="BL49" s="64"/>
      <c r="BM49" s="64"/>
      <c r="BN49" s="64"/>
      <c r="BO49" s="64"/>
      <c r="BP49" s="64"/>
      <c r="BQ49" s="64"/>
      <c r="BR49" s="64"/>
      <c r="BS49" s="64"/>
      <c r="BT49" s="64"/>
      <c r="BU49" s="64"/>
      <c r="BV49" s="64"/>
      <c r="BW49" s="64"/>
      <c r="BX49" s="64"/>
      <c r="BY49" s="64"/>
      <c r="BZ49" s="64"/>
      <c r="CA49" s="64"/>
      <c r="CB49" s="64"/>
      <c r="CC49" s="64"/>
      <c r="CD49" s="64"/>
      <c r="CE49" s="64"/>
      <c r="CF49" s="64"/>
      <c r="CG49" s="64"/>
      <c r="CH49" s="64"/>
      <c r="CI49" s="64"/>
      <c r="CJ49" s="64"/>
      <c r="CK49" s="64"/>
      <c r="CL49" s="64"/>
      <c r="CM49" s="64"/>
      <c r="CN49" s="64"/>
      <c r="CO49" s="64"/>
      <c r="CP49" s="64"/>
      <c r="CQ49" s="64"/>
      <c r="CR49" s="64"/>
      <c r="CS49" s="64"/>
      <c r="CT49" s="64"/>
      <c r="CU49" s="64"/>
      <c r="CV49" s="64"/>
      <c r="CW49" s="64"/>
      <c r="CX49" s="64"/>
      <c r="CY49" s="64"/>
      <c r="CZ49" s="64"/>
      <c r="DA49" s="64"/>
      <c r="DB49" s="64"/>
      <c r="DC49" s="64"/>
      <c r="DD49" s="64"/>
      <c r="DE49" s="64"/>
      <c r="DF49" s="64"/>
      <c r="DG49" s="64"/>
      <c r="DH49" s="64"/>
      <c r="DI49" s="64"/>
      <c r="DJ49" s="64"/>
      <c r="DK49" s="64"/>
      <c r="DL49" s="64"/>
      <c r="DM49" s="64"/>
      <c r="DN49" s="64"/>
      <c r="DO49" s="64"/>
      <c r="DP49" s="64"/>
      <c r="DQ49" s="64"/>
      <c r="DR49" s="64"/>
      <c r="DS49" s="64"/>
      <c r="DT49" s="64"/>
      <c r="DU49" s="64"/>
      <c r="DV49" s="64"/>
      <c r="DW49" s="64"/>
      <c r="DX49" s="64"/>
      <c r="DY49" s="64"/>
      <c r="DZ49" s="64"/>
      <c r="EA49" s="64"/>
      <c r="EB49" s="64"/>
      <c r="EC49" s="64"/>
      <c r="ED49" s="64"/>
      <c r="EE49" s="64"/>
      <c r="EF49" s="64"/>
      <c r="EG49" s="64"/>
      <c r="EH49" s="64"/>
      <c r="EI49" s="64"/>
      <c r="EJ49" s="64"/>
      <c r="EK49" s="64"/>
      <c r="EL49" s="64"/>
      <c r="EM49" s="64"/>
      <c r="EN49" s="64"/>
      <c r="EO49" s="64"/>
      <c r="EP49" s="64"/>
      <c r="EQ49" s="64"/>
      <c r="ER49" s="64"/>
      <c r="ES49" s="64"/>
      <c r="ET49" s="64"/>
      <c r="EU49" s="64"/>
      <c r="EV49" s="64"/>
      <c r="EW49" s="64"/>
      <c r="EX49" s="64"/>
      <c r="EY49" s="64"/>
      <c r="EZ49" s="64"/>
      <c r="FA49" s="64"/>
      <c r="FB49" s="64"/>
      <c r="FC49" s="64"/>
      <c r="FD49" s="64"/>
      <c r="FE49" s="64"/>
      <c r="FF49" s="64"/>
      <c r="FG49" s="64"/>
      <c r="FH49" s="64"/>
      <c r="FI49" s="64"/>
      <c r="FJ49" s="64"/>
      <c r="FK49" s="64"/>
      <c r="FL49" s="64"/>
      <c r="FM49" s="64"/>
      <c r="FN49" s="64"/>
      <c r="FO49" s="64"/>
      <c r="FP49" s="64"/>
      <c r="FQ49" s="64"/>
      <c r="FR49" s="64"/>
      <c r="FS49" s="64"/>
      <c r="FT49" s="64"/>
      <c r="FU49" s="64"/>
      <c r="FV49" s="64"/>
      <c r="FW49" s="64"/>
      <c r="FX49" s="64"/>
      <c r="FY49" s="64"/>
      <c r="FZ49" s="64"/>
      <c r="GA49" s="64"/>
      <c r="GB49" s="64"/>
      <c r="GC49" s="64"/>
      <c r="GD49" s="64"/>
      <c r="GE49" s="64"/>
      <c r="GF49" s="64"/>
      <c r="GG49" s="64"/>
      <c r="GH49" s="64"/>
      <c r="GI49" s="64"/>
      <c r="GJ49" s="64"/>
      <c r="GK49" s="64"/>
      <c r="GL49" s="64"/>
      <c r="GM49" s="64"/>
      <c r="GN49" s="64"/>
      <c r="GO49" s="64"/>
      <c r="GP49" s="64"/>
      <c r="GQ49" s="64"/>
      <c r="GR49" s="64"/>
      <c r="GS49" s="64"/>
      <c r="GT49" s="64"/>
      <c r="GU49" s="64"/>
      <c r="GV49" s="64"/>
      <c r="GW49" s="64"/>
      <c r="GX49" s="64"/>
      <c r="GY49" s="64"/>
      <c r="GZ49" s="64"/>
      <c r="HA49" s="64"/>
      <c r="HB49" s="64"/>
      <c r="HC49" s="64"/>
      <c r="HD49" s="64"/>
      <c r="HE49" s="64"/>
      <c r="HF49" s="64"/>
      <c r="HG49" s="64"/>
      <c r="HH49" s="64"/>
      <c r="HI49" s="64"/>
      <c r="HJ49" s="64"/>
      <c r="HK49" s="64"/>
      <c r="HL49" s="64"/>
      <c r="HM49" s="64"/>
      <c r="HN49" s="64"/>
      <c r="HO49" s="64"/>
      <c r="HP49" s="64"/>
      <c r="HQ49" s="64"/>
      <c r="HR49" s="64"/>
      <c r="HS49" s="64"/>
      <c r="HT49" s="64"/>
      <c r="HU49" s="64"/>
      <c r="HV49" s="64"/>
      <c r="HW49" s="64"/>
      <c r="HX49" s="64"/>
      <c r="HY49" s="64"/>
      <c r="HZ49" s="64"/>
      <c r="IA49" s="64"/>
      <c r="IB49" s="64"/>
      <c r="IC49" s="64"/>
      <c r="ID49" s="64"/>
      <c r="IE49" s="64"/>
      <c r="IF49" s="64"/>
      <c r="IG49" s="64"/>
      <c r="IH49" s="64"/>
      <c r="II49" s="64"/>
      <c r="IJ49" s="64"/>
      <c r="IK49" s="64"/>
      <c r="IL49" s="64"/>
      <c r="IM49" s="64"/>
      <c r="IN49" s="64"/>
      <c r="IO49" s="64"/>
      <c r="IP49" s="64"/>
      <c r="IQ49" s="64"/>
      <c r="IR49" s="64"/>
      <c r="IS49" s="64"/>
      <c r="IT49" s="64"/>
      <c r="IU49" s="64"/>
      <c r="IV49" s="64"/>
      <c r="IW49" s="64"/>
      <c r="IX49" s="64"/>
      <c r="IY49" s="64"/>
      <c r="IZ49" s="64"/>
      <c r="JA49" s="64"/>
      <c r="JB49" s="64"/>
      <c r="JC49" s="64"/>
      <c r="JD49" s="64"/>
      <c r="JE49" s="64"/>
      <c r="JF49" s="64"/>
      <c r="JG49" s="64"/>
      <c r="JH49" s="64"/>
      <c r="JI49" s="64"/>
      <c r="JJ49" s="64"/>
      <c r="JK49" s="64"/>
      <c r="JL49" s="64"/>
      <c r="JM49" s="64"/>
      <c r="JN49" s="64"/>
      <c r="JO49" s="64"/>
      <c r="JP49" s="64"/>
      <c r="JQ49" s="64"/>
      <c r="JR49" s="64"/>
      <c r="JS49" s="64"/>
      <c r="JT49" s="64"/>
      <c r="JU49" s="64"/>
      <c r="JV49" s="64"/>
      <c r="JW49" s="64"/>
      <c r="JX49" s="64"/>
      <c r="JY49" s="64"/>
      <c r="JZ49" s="64"/>
      <c r="KA49" s="64"/>
      <c r="KB49" s="64"/>
      <c r="KC49" s="64"/>
      <c r="KD49" s="64"/>
      <c r="KE49" s="64"/>
      <c r="KF49" s="64"/>
      <c r="KG49" s="64"/>
      <c r="KH49" s="64"/>
      <c r="KI49" s="64"/>
      <c r="KJ49" s="64"/>
      <c r="KK49" s="64"/>
      <c r="KL49" s="64"/>
      <c r="KM49" s="64"/>
      <c r="KN49" s="64"/>
      <c r="KO49" s="64"/>
      <c r="KP49" s="64"/>
      <c r="KQ49" s="64"/>
      <c r="KR49" s="64"/>
      <c r="KS49" s="64"/>
      <c r="KT49" s="64"/>
      <c r="KU49" s="64"/>
      <c r="KV49" s="64"/>
      <c r="KW49" s="64"/>
      <c r="KX49" s="64"/>
      <c r="KY49" s="64"/>
      <c r="KZ49" s="64"/>
      <c r="LA49" s="64"/>
      <c r="LB49" s="64"/>
      <c r="LC49" s="64"/>
      <c r="LD49" s="64"/>
      <c r="LE49" s="64"/>
      <c r="LF49" s="64"/>
      <c r="LG49" s="64"/>
      <c r="LH49" s="64"/>
      <c r="LI49" s="64"/>
      <c r="LJ49" s="64"/>
      <c r="LK49" s="64"/>
      <c r="LL49" s="64"/>
      <c r="LM49" s="64"/>
      <c r="LN49" s="64"/>
      <c r="LO49" s="64"/>
      <c r="LP49" s="64"/>
      <c r="LQ49" s="64"/>
      <c r="LR49" s="64"/>
      <c r="LS49" s="64"/>
      <c r="LT49" s="64"/>
      <c r="LU49" s="64"/>
      <c r="LV49" s="64"/>
      <c r="LW49" s="64"/>
      <c r="LX49" s="64"/>
      <c r="LY49" s="64"/>
      <c r="LZ49" s="64"/>
      <c r="MA49" s="64"/>
      <c r="MB49" s="64"/>
      <c r="MC49" s="64"/>
      <c r="MD49" s="64"/>
      <c r="ME49" s="64"/>
      <c r="MF49" s="64"/>
      <c r="MG49" s="64"/>
      <c r="MH49" s="64"/>
      <c r="MI49" s="64"/>
      <c r="MJ49" s="64"/>
      <c r="MK49" s="64"/>
    </row>
    <row r="50" customFormat="false" ht="13.8" hidden="false" customHeight="false" outlineLevel="0" collapsed="false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N50" s="2"/>
      <c r="AO50" s="2"/>
      <c r="AP50" s="2"/>
      <c r="AQ50" s="2"/>
    </row>
    <row r="51" s="2" customFormat="true" ht="13.8" hidden="false" customHeight="false" outlineLevel="0" collapsed="false">
      <c r="B51" s="151" t="str">
        <f aca="false">+Feb!B51</f>
        <v>Elke verandering aan dit bestand maakt de urenstaten ongeldig en kan leiden tot afkeuring daarvan.</v>
      </c>
      <c r="C51" s="151"/>
      <c r="D51" s="151"/>
      <c r="E51" s="151"/>
      <c r="F51" s="151"/>
      <c r="G51" s="151"/>
      <c r="H51" s="151"/>
      <c r="I51" s="151"/>
      <c r="J51" s="151"/>
      <c r="K51" s="151"/>
      <c r="L51" s="151"/>
      <c r="M51" s="151"/>
      <c r="N51" s="151"/>
      <c r="O51" s="151"/>
      <c r="P51" s="151"/>
      <c r="Q51" s="151"/>
      <c r="R51" s="151"/>
      <c r="S51" s="151"/>
      <c r="T51" s="151"/>
      <c r="U51" s="151"/>
      <c r="V51" s="151"/>
      <c r="W51" s="151"/>
      <c r="X51" s="151"/>
      <c r="Y51" s="151"/>
      <c r="Z51" s="151"/>
      <c r="AA51" s="151"/>
      <c r="AB51" s="151"/>
      <c r="AC51" s="151"/>
      <c r="AD51" s="151"/>
      <c r="AE51" s="151"/>
      <c r="AF51" s="151"/>
      <c r="AG51" s="151"/>
      <c r="AH51" s="151"/>
      <c r="AI51" s="151"/>
      <c r="AJ51" s="151"/>
      <c r="AK51" s="151"/>
      <c r="AL51" s="151"/>
    </row>
    <row r="52" s="2" customFormat="true" ht="13.8" hidden="false" customHeight="false" outlineLevel="0" collapsed="false"/>
    <row r="53" s="2" customFormat="true" ht="13.8" hidden="false" customHeight="false" outlineLevel="0" collapsed="false"/>
    <row r="54" s="2" customFormat="true" ht="13.8" hidden="false" customHeight="false" outlineLevel="0" collapsed="false"/>
    <row r="55" s="2" customFormat="true" ht="13.8" hidden="false" customHeight="false" outlineLevel="0" collapsed="false"/>
    <row r="56" s="2" customFormat="true" ht="13.8" hidden="false" customHeight="false" outlineLevel="0" collapsed="false"/>
    <row r="57" s="2" customFormat="true" ht="13.8" hidden="false" customHeight="false" outlineLevel="0" collapsed="false"/>
    <row r="58" s="2" customFormat="true" ht="13.8" hidden="false" customHeight="false" outlineLevel="0" collapsed="false"/>
    <row r="59" s="2" customFormat="true" ht="13.8" hidden="false" customHeight="false" outlineLevel="0" collapsed="false"/>
    <row r="60" s="2" customFormat="true" ht="13.8" hidden="false" customHeight="false" outlineLevel="0" collapsed="false"/>
    <row r="61" s="2" customFormat="true" ht="13.8" hidden="false" customHeight="false" outlineLevel="0" collapsed="false"/>
    <row r="62" s="2" customFormat="true" ht="13.8" hidden="false" customHeight="false" outlineLevel="0" collapsed="false"/>
    <row r="63" s="2" customFormat="true" ht="13.8" hidden="false" customHeight="false" outlineLevel="0" collapsed="false"/>
    <row r="64" s="2" customFormat="true" ht="13.8" hidden="false" customHeight="false" outlineLevel="0" collapsed="false"/>
    <row r="65" s="2" customFormat="true" ht="13.8" hidden="false" customHeight="false" outlineLevel="0" collapsed="false"/>
    <row r="66" s="2" customFormat="true" ht="13.8" hidden="false" customHeight="false" outlineLevel="0" collapsed="false"/>
    <row r="67" s="2" customFormat="true" ht="13.8" hidden="false" customHeight="false" outlineLevel="0" collapsed="false"/>
    <row r="68" s="2" customFormat="true" ht="13.8" hidden="false" customHeight="false" outlineLevel="0" collapsed="false"/>
    <row r="69" s="2" customFormat="true" ht="13.8" hidden="false" customHeight="false" outlineLevel="0" collapsed="false"/>
    <row r="70" s="2" customFormat="true" ht="13.8" hidden="false" customHeight="false" outlineLevel="0" collapsed="false"/>
    <row r="71" s="2" customFormat="true" ht="13.8" hidden="false" customHeight="false" outlineLevel="0" collapsed="false"/>
    <row r="72" s="2" customFormat="true" ht="13.8" hidden="false" customHeight="false" outlineLevel="0" collapsed="false"/>
    <row r="73" s="2" customFormat="true" ht="13.8" hidden="false" customHeight="false" outlineLevel="0" collapsed="false"/>
    <row r="74" s="2" customFormat="true" ht="13.8" hidden="false" customHeight="false" outlineLevel="0" collapsed="false"/>
    <row r="75" s="2" customFormat="true" ht="13.8" hidden="false" customHeight="false" outlineLevel="0" collapsed="false"/>
    <row r="76" s="2" customFormat="true" ht="13.8" hidden="false" customHeight="false" outlineLevel="0" collapsed="false"/>
    <row r="77" s="2" customFormat="true" ht="13.8" hidden="false" customHeight="false" outlineLevel="0" collapsed="false"/>
    <row r="78" s="2" customFormat="true" ht="13.8" hidden="false" customHeight="false" outlineLevel="0" collapsed="false"/>
    <row r="79" s="2" customFormat="true" ht="13.8" hidden="false" customHeight="false" outlineLevel="0" collapsed="false"/>
    <row r="80" s="2" customFormat="true" ht="13.8" hidden="false" customHeight="false" outlineLevel="0" collapsed="false"/>
    <row r="81" s="2" customFormat="true" ht="13.8" hidden="false" customHeight="false" outlineLevel="0" collapsed="false"/>
    <row r="82" s="2" customFormat="true" ht="13.8" hidden="false" customHeight="false" outlineLevel="0" collapsed="false"/>
    <row r="83" s="2" customFormat="true" ht="13.8" hidden="false" customHeight="false" outlineLevel="0" collapsed="false"/>
    <row r="84" s="2" customFormat="true" ht="13.8" hidden="false" customHeight="false" outlineLevel="0" collapsed="false"/>
    <row r="85" s="2" customFormat="true" ht="13.8" hidden="false" customHeight="false" outlineLevel="0" collapsed="false"/>
    <row r="86" s="2" customFormat="true" ht="13.8" hidden="false" customHeight="false" outlineLevel="0" collapsed="false"/>
    <row r="87" s="2" customFormat="true" ht="13.8" hidden="false" customHeight="false" outlineLevel="0" collapsed="false"/>
    <row r="88" s="2" customFormat="true" ht="13.8" hidden="false" customHeight="false" outlineLevel="0" collapsed="false"/>
    <row r="89" s="2" customFormat="true" ht="13.8" hidden="false" customHeight="false" outlineLevel="0" collapsed="false"/>
    <row r="90" s="2" customFormat="true" ht="13.8" hidden="false" customHeight="false" outlineLevel="0" collapsed="false"/>
    <row r="91" s="2" customFormat="true" ht="13.8" hidden="false" customHeight="false" outlineLevel="0" collapsed="false"/>
    <row r="92" s="2" customFormat="true" ht="13.8" hidden="false" customHeight="false" outlineLevel="0" collapsed="false"/>
    <row r="93" s="2" customFormat="true" ht="13.8" hidden="false" customHeight="false" outlineLevel="0" collapsed="false"/>
    <row r="94" s="2" customFormat="true" ht="13.8" hidden="false" customHeight="false" outlineLevel="0" collapsed="false"/>
    <row r="95" s="2" customFormat="true" ht="13.8" hidden="false" customHeight="false" outlineLevel="0" collapsed="false"/>
    <row r="96" s="2" customFormat="true" ht="13.8" hidden="false" customHeight="false" outlineLevel="0" collapsed="false"/>
    <row r="97" s="2" customFormat="true" ht="13.8" hidden="false" customHeight="false" outlineLevel="0" collapsed="false"/>
    <row r="98" s="2" customFormat="true" ht="13.8" hidden="false" customHeight="false" outlineLevel="0" collapsed="false"/>
    <row r="99" s="2" customFormat="true" ht="13.8" hidden="false" customHeight="false" outlineLevel="0" collapsed="false"/>
    <row r="100" s="2" customFormat="true" ht="13.8" hidden="false" customHeight="false" outlineLevel="0" collapsed="false"/>
    <row r="101" s="2" customFormat="true" ht="13.8" hidden="false" customHeight="false" outlineLevel="0" collapsed="false"/>
    <row r="102" s="2" customFormat="true" ht="13.8" hidden="false" customHeight="false" outlineLevel="0" collapsed="false"/>
    <row r="103" s="2" customFormat="true" ht="13.8" hidden="false" customHeight="false" outlineLevel="0" collapsed="false"/>
    <row r="104" s="2" customFormat="true" ht="13.8" hidden="false" customHeight="false" outlineLevel="0" collapsed="false"/>
    <row r="105" s="2" customFormat="true" ht="13.8" hidden="false" customHeight="false" outlineLevel="0" collapsed="false"/>
    <row r="106" s="2" customFormat="true" ht="13.8" hidden="false" customHeight="false" outlineLevel="0" collapsed="false"/>
    <row r="107" s="2" customFormat="true" ht="13.8" hidden="false" customHeight="false" outlineLevel="0" collapsed="false"/>
    <row r="108" s="2" customFormat="true" ht="13.8" hidden="false" customHeight="false" outlineLevel="0" collapsed="false"/>
    <row r="109" s="2" customFormat="true" ht="13.8" hidden="false" customHeight="false" outlineLevel="0" collapsed="false"/>
    <row r="110" s="2" customFormat="true" ht="13.8" hidden="false" customHeight="false" outlineLevel="0" collapsed="false"/>
    <row r="111" s="2" customFormat="true" ht="13.8" hidden="false" customHeight="false" outlineLevel="0" collapsed="false"/>
    <row r="112" s="2" customFormat="true" ht="13.8" hidden="false" customHeight="false" outlineLevel="0" collapsed="false"/>
    <row r="113" s="2" customFormat="true" ht="13.8" hidden="false" customHeight="false" outlineLevel="0" collapsed="false"/>
    <row r="114" s="2" customFormat="true" ht="13.8" hidden="false" customHeight="false" outlineLevel="0" collapsed="false"/>
    <row r="115" s="2" customFormat="true" ht="13.8" hidden="false" customHeight="false" outlineLevel="0" collapsed="false"/>
    <row r="116" s="2" customFormat="true" ht="13.8" hidden="false" customHeight="false" outlineLevel="0" collapsed="false"/>
    <row r="117" s="2" customFormat="true" ht="13.8" hidden="false" customHeight="false" outlineLevel="0" collapsed="false"/>
    <row r="118" s="2" customFormat="true" ht="13.8" hidden="false" customHeight="false" outlineLevel="0" collapsed="false"/>
    <row r="119" s="2" customFormat="true" ht="13.8" hidden="false" customHeight="false" outlineLevel="0" collapsed="false"/>
    <row r="120" s="2" customFormat="true" ht="13.8" hidden="false" customHeight="false" outlineLevel="0" collapsed="false"/>
    <row r="121" s="2" customFormat="true" ht="13.8" hidden="false" customHeight="false" outlineLevel="0" collapsed="false"/>
    <row r="122" s="2" customFormat="true" ht="13.8" hidden="false" customHeight="false" outlineLevel="0" collapsed="false"/>
    <row r="123" s="2" customFormat="true" ht="13.8" hidden="false" customHeight="false" outlineLevel="0" collapsed="false"/>
    <row r="124" s="2" customFormat="true" ht="13.8" hidden="false" customHeight="false" outlineLevel="0" collapsed="false"/>
    <row r="125" s="2" customFormat="true" ht="13.8" hidden="false" customHeight="false" outlineLevel="0" collapsed="false"/>
    <row r="126" s="2" customFormat="true" ht="13.8" hidden="false" customHeight="false" outlineLevel="0" collapsed="false"/>
    <row r="127" s="2" customFormat="true" ht="13.8" hidden="false" customHeight="false" outlineLevel="0" collapsed="false"/>
    <row r="128" s="2" customFormat="true" ht="13.8" hidden="false" customHeight="false" outlineLevel="0" collapsed="false"/>
    <row r="129" s="2" customFormat="true" ht="13.8" hidden="false" customHeight="false" outlineLevel="0" collapsed="false"/>
    <row r="130" s="2" customFormat="true" ht="13.8" hidden="false" customHeight="false" outlineLevel="0" collapsed="false"/>
    <row r="131" s="2" customFormat="true" ht="13.8" hidden="false" customHeight="false" outlineLevel="0" collapsed="false"/>
    <row r="132" s="2" customFormat="true" ht="13.8" hidden="false" customHeight="false" outlineLevel="0" collapsed="false"/>
    <row r="133" s="2" customFormat="true" ht="13.8" hidden="false" customHeight="false" outlineLevel="0" collapsed="false"/>
    <row r="134" s="2" customFormat="true" ht="13.8" hidden="false" customHeight="false" outlineLevel="0" collapsed="false"/>
    <row r="135" s="2" customFormat="true" ht="13.8" hidden="false" customHeight="false" outlineLevel="0" collapsed="false"/>
    <row r="136" s="2" customFormat="true" ht="13.8" hidden="false" customHeight="false" outlineLevel="0" collapsed="false"/>
    <row r="137" s="2" customFormat="true" ht="13.8" hidden="false" customHeight="false" outlineLevel="0" collapsed="false"/>
    <row r="138" s="2" customFormat="true" ht="13.8" hidden="false" customHeight="false" outlineLevel="0" collapsed="false"/>
    <row r="139" s="2" customFormat="true" ht="13.8" hidden="false" customHeight="false" outlineLevel="0" collapsed="false"/>
    <row r="140" s="2" customFormat="true" ht="13.8" hidden="false" customHeight="false" outlineLevel="0" collapsed="false"/>
    <row r="141" s="2" customFormat="true" ht="13.8" hidden="false" customHeight="false" outlineLevel="0" collapsed="false"/>
    <row r="142" s="2" customFormat="true" ht="13.8" hidden="false" customHeight="false" outlineLevel="0" collapsed="false"/>
    <row r="143" s="2" customFormat="true" ht="13.8" hidden="false" customHeight="false" outlineLevel="0" collapsed="false"/>
    <row r="144" s="2" customFormat="true" ht="13.8" hidden="false" customHeight="false" outlineLevel="0" collapsed="false"/>
    <row r="145" s="2" customFormat="true" ht="13.8" hidden="false" customHeight="false" outlineLevel="0" collapsed="false"/>
    <row r="146" s="2" customFormat="true" ht="13.8" hidden="false" customHeight="false" outlineLevel="0" collapsed="false"/>
    <row r="147" s="2" customFormat="true" ht="13.8" hidden="false" customHeight="false" outlineLevel="0" collapsed="false"/>
    <row r="148" s="2" customFormat="true" ht="13.8" hidden="false" customHeight="false" outlineLevel="0" collapsed="false"/>
    <row r="149" s="2" customFormat="true" ht="13.8" hidden="false" customHeight="false" outlineLevel="0" collapsed="false"/>
    <row r="150" s="2" customFormat="true" ht="13.8" hidden="false" customHeight="false" outlineLevel="0" collapsed="false"/>
    <row r="151" s="2" customFormat="true" ht="13.8" hidden="false" customHeight="false" outlineLevel="0" collapsed="false"/>
    <row r="152" s="2" customFormat="true" ht="13.8" hidden="false" customHeight="false" outlineLevel="0" collapsed="false"/>
    <row r="153" s="2" customFormat="true" ht="13.8" hidden="false" customHeight="false" outlineLevel="0" collapsed="false"/>
    <row r="154" s="2" customFormat="true" ht="13.8" hidden="false" customHeight="false" outlineLevel="0" collapsed="false"/>
    <row r="155" s="2" customFormat="true" ht="13.8" hidden="false" customHeight="false" outlineLevel="0" collapsed="false"/>
    <row r="156" s="2" customFormat="true" ht="13.8" hidden="false" customHeight="false" outlineLevel="0" collapsed="false"/>
    <row r="157" s="2" customFormat="true" ht="13.8" hidden="false" customHeight="false" outlineLevel="0" collapsed="false"/>
    <row r="158" s="2" customFormat="true" ht="13.8" hidden="false" customHeight="false" outlineLevel="0" collapsed="false"/>
    <row r="159" s="2" customFormat="true" ht="13.8" hidden="false" customHeight="false" outlineLevel="0" collapsed="false"/>
    <row r="160" s="2" customFormat="true" ht="13.8" hidden="false" customHeight="false" outlineLevel="0" collapsed="false"/>
    <row r="161" s="2" customFormat="true" ht="13.8" hidden="false" customHeight="false" outlineLevel="0" collapsed="false"/>
    <row r="162" s="2" customFormat="true" ht="13.8" hidden="false" customHeight="false" outlineLevel="0" collapsed="false"/>
    <row r="163" s="2" customFormat="true" ht="13.8" hidden="false" customHeight="false" outlineLevel="0" collapsed="false"/>
    <row r="164" s="2" customFormat="true" ht="13.8" hidden="false" customHeight="false" outlineLevel="0" collapsed="false"/>
    <row r="165" s="2" customFormat="true" ht="13.8" hidden="false" customHeight="false" outlineLevel="0" collapsed="false"/>
    <row r="166" s="2" customFormat="true" ht="13.8" hidden="false" customHeight="false" outlineLevel="0" collapsed="false"/>
    <row r="167" s="2" customFormat="true" ht="13.8" hidden="false" customHeight="false" outlineLevel="0" collapsed="false"/>
    <row r="168" s="2" customFormat="true" ht="13.8" hidden="false" customHeight="false" outlineLevel="0" collapsed="false"/>
    <row r="169" s="2" customFormat="true" ht="13.8" hidden="false" customHeight="false" outlineLevel="0" collapsed="false"/>
    <row r="170" s="2" customFormat="true" ht="13.8" hidden="false" customHeight="false" outlineLevel="0" collapsed="false"/>
    <row r="171" s="2" customFormat="true" ht="13.8" hidden="false" customHeight="false" outlineLevel="0" collapsed="false"/>
    <row r="172" s="2" customFormat="true" ht="13.8" hidden="false" customHeight="false" outlineLevel="0" collapsed="false"/>
    <row r="173" s="2" customFormat="true" ht="13.8" hidden="false" customHeight="false" outlineLevel="0" collapsed="false"/>
    <row r="174" s="2" customFormat="true" ht="13.8" hidden="false" customHeight="false" outlineLevel="0" collapsed="false"/>
    <row r="175" s="2" customFormat="true" ht="13.8" hidden="false" customHeight="false" outlineLevel="0" collapsed="false"/>
    <row r="176" s="2" customFormat="true" ht="13.8" hidden="false" customHeight="false" outlineLevel="0" collapsed="false"/>
    <row r="177" s="2" customFormat="true" ht="13.8" hidden="false" customHeight="false" outlineLevel="0" collapsed="false"/>
    <row r="178" s="2" customFormat="true" ht="13.8" hidden="false" customHeight="false" outlineLevel="0" collapsed="false"/>
    <row r="179" s="2" customFormat="true" ht="13.8" hidden="false" customHeight="false" outlineLevel="0" collapsed="false"/>
    <row r="180" s="2" customFormat="true" ht="13.8" hidden="false" customHeight="false" outlineLevel="0" collapsed="false"/>
    <row r="181" s="2" customFormat="true" ht="13.8" hidden="false" customHeight="false" outlineLevel="0" collapsed="false"/>
    <row r="182" s="2" customFormat="true" ht="13.8" hidden="false" customHeight="false" outlineLevel="0" collapsed="false"/>
    <row r="183" s="2" customFormat="true" ht="13.8" hidden="false" customHeight="false" outlineLevel="0" collapsed="false"/>
    <row r="184" s="2" customFormat="true" ht="13.8" hidden="false" customHeight="false" outlineLevel="0" collapsed="false"/>
    <row r="185" s="2" customFormat="true" ht="13.8" hidden="false" customHeight="false" outlineLevel="0" collapsed="false"/>
    <row r="186" s="2" customFormat="true" ht="13.8" hidden="false" customHeight="false" outlineLevel="0" collapsed="false"/>
    <row r="187" s="2" customFormat="true" ht="13.8" hidden="false" customHeight="false" outlineLevel="0" collapsed="false"/>
    <row r="188" s="2" customFormat="true" ht="13.8" hidden="false" customHeight="false" outlineLevel="0" collapsed="false"/>
    <row r="189" s="2" customFormat="true" ht="13.8" hidden="false" customHeight="false" outlineLevel="0" collapsed="false"/>
    <row r="190" s="2" customFormat="true" ht="13.8" hidden="false" customHeight="false" outlineLevel="0" collapsed="false"/>
    <row r="191" s="2" customFormat="true" ht="13.8" hidden="false" customHeight="false" outlineLevel="0" collapsed="false"/>
    <row r="192" s="2" customFormat="true" ht="13.8" hidden="false" customHeight="false" outlineLevel="0" collapsed="false"/>
    <row r="193" s="2" customFormat="true" ht="13.8" hidden="false" customHeight="false" outlineLevel="0" collapsed="false"/>
    <row r="194" s="2" customFormat="true" ht="13.8" hidden="false" customHeight="false" outlineLevel="0" collapsed="false"/>
    <row r="195" s="2" customFormat="true" ht="13.8" hidden="false" customHeight="false" outlineLevel="0" collapsed="false"/>
    <row r="196" s="2" customFormat="true" ht="13.8" hidden="false" customHeight="false" outlineLevel="0" collapsed="false"/>
    <row r="197" s="2" customFormat="true" ht="13.8" hidden="false" customHeight="false" outlineLevel="0" collapsed="false"/>
    <row r="198" s="2" customFormat="true" ht="13.8" hidden="false" customHeight="false" outlineLevel="0" collapsed="false"/>
    <row r="199" s="2" customFormat="true" ht="13.8" hidden="false" customHeight="false" outlineLevel="0" collapsed="false"/>
    <row r="200" s="2" customFormat="true" ht="13.8" hidden="false" customHeight="false" outlineLevel="0" collapsed="false"/>
    <row r="201" s="2" customFormat="true" ht="13.8" hidden="false" customHeight="false" outlineLevel="0" collapsed="false"/>
    <row r="202" s="2" customFormat="true" ht="13.8" hidden="false" customHeight="false" outlineLevel="0" collapsed="false"/>
    <row r="203" s="2" customFormat="true" ht="13.8" hidden="false" customHeight="false" outlineLevel="0" collapsed="false"/>
    <row r="204" s="2" customFormat="true" ht="13.8" hidden="false" customHeight="false" outlineLevel="0" collapsed="false"/>
    <row r="205" s="2" customFormat="true" ht="13.8" hidden="false" customHeight="false" outlineLevel="0" collapsed="false"/>
    <row r="206" s="2" customFormat="true" ht="13.8" hidden="false" customHeight="false" outlineLevel="0" collapsed="false"/>
    <row r="207" s="2" customFormat="true" ht="13.8" hidden="false" customHeight="false" outlineLevel="0" collapsed="false"/>
    <row r="208" s="2" customFormat="true" ht="13.8" hidden="false" customHeight="false" outlineLevel="0" collapsed="false"/>
    <row r="209" s="2" customFormat="true" ht="13.8" hidden="false" customHeight="false" outlineLevel="0" collapsed="false"/>
    <row r="210" s="2" customFormat="true" ht="13.8" hidden="false" customHeight="false" outlineLevel="0" collapsed="false"/>
    <row r="211" s="2" customFormat="true" ht="13.8" hidden="false" customHeight="false" outlineLevel="0" collapsed="false"/>
    <row r="212" s="2" customFormat="true" ht="13.8" hidden="false" customHeight="false" outlineLevel="0" collapsed="false"/>
    <row r="213" s="2" customFormat="true" ht="13.8" hidden="false" customHeight="false" outlineLevel="0" collapsed="false"/>
    <row r="214" s="2" customFormat="true" ht="13.8" hidden="false" customHeight="false" outlineLevel="0" collapsed="false"/>
    <row r="215" s="2" customFormat="true" ht="13.8" hidden="false" customHeight="false" outlineLevel="0" collapsed="false"/>
    <row r="216" s="2" customFormat="true" ht="13.8" hidden="false" customHeight="false" outlineLevel="0" collapsed="false"/>
    <row r="217" s="2" customFormat="true" ht="13.8" hidden="false" customHeight="false" outlineLevel="0" collapsed="false"/>
    <row r="218" s="2" customFormat="true" ht="13.8" hidden="false" customHeight="false" outlineLevel="0" collapsed="false"/>
    <row r="219" s="2" customFormat="true" ht="13.8" hidden="false" customHeight="false" outlineLevel="0" collapsed="false"/>
    <row r="220" s="2" customFormat="true" ht="13.8" hidden="false" customHeight="false" outlineLevel="0" collapsed="false"/>
    <row r="221" s="2" customFormat="true" ht="13.8" hidden="false" customHeight="false" outlineLevel="0" collapsed="false"/>
    <row r="222" s="2" customFormat="true" ht="13.8" hidden="false" customHeight="false" outlineLevel="0" collapsed="false"/>
    <row r="223" s="2" customFormat="true" ht="13.8" hidden="false" customHeight="false" outlineLevel="0" collapsed="false"/>
    <row r="224" s="2" customFormat="true" ht="13.8" hidden="false" customHeight="false" outlineLevel="0" collapsed="false"/>
    <row r="225" s="2" customFormat="true" ht="13.8" hidden="false" customHeight="false" outlineLevel="0" collapsed="false"/>
    <row r="226" s="2" customFormat="true" ht="13.8" hidden="false" customHeight="false" outlineLevel="0" collapsed="false"/>
    <row r="227" s="2" customFormat="true" ht="13.8" hidden="false" customHeight="false" outlineLevel="0" collapsed="false"/>
    <row r="228" s="2" customFormat="true" ht="13.8" hidden="false" customHeight="false" outlineLevel="0" collapsed="false"/>
    <row r="229" s="2" customFormat="true" ht="13.8" hidden="false" customHeight="false" outlineLevel="0" collapsed="false"/>
    <row r="230" s="2" customFormat="true" ht="13.8" hidden="false" customHeight="false" outlineLevel="0" collapsed="false"/>
    <row r="231" s="2" customFormat="true" ht="13.8" hidden="false" customHeight="false" outlineLevel="0" collapsed="false"/>
    <row r="232" s="2" customFormat="true" ht="13.8" hidden="false" customHeight="false" outlineLevel="0" collapsed="false"/>
    <row r="233" s="2" customFormat="true" ht="13.8" hidden="false" customHeight="false" outlineLevel="0" collapsed="false"/>
    <row r="234" s="2" customFormat="true" ht="13.8" hidden="false" customHeight="false" outlineLevel="0" collapsed="false"/>
    <row r="235" s="2" customFormat="true" ht="13.8" hidden="false" customHeight="false" outlineLevel="0" collapsed="false"/>
    <row r="236" s="2" customFormat="true" ht="13.8" hidden="false" customHeight="false" outlineLevel="0" collapsed="false"/>
    <row r="237" s="2" customFormat="true" ht="13.8" hidden="false" customHeight="false" outlineLevel="0" collapsed="false"/>
    <row r="238" s="2" customFormat="true" ht="13.8" hidden="false" customHeight="false" outlineLevel="0" collapsed="false"/>
    <row r="239" s="2" customFormat="true" ht="13.8" hidden="false" customHeight="false" outlineLevel="0" collapsed="false"/>
    <row r="240" s="2" customFormat="true" ht="13.8" hidden="false" customHeight="false" outlineLevel="0" collapsed="false"/>
    <row r="241" s="2" customFormat="true" ht="13.8" hidden="false" customHeight="false" outlineLevel="0" collapsed="false"/>
    <row r="242" s="2" customFormat="true" ht="13.8" hidden="false" customHeight="false" outlineLevel="0" collapsed="false"/>
    <row r="243" s="2" customFormat="true" ht="13.8" hidden="false" customHeight="false" outlineLevel="0" collapsed="false"/>
    <row r="244" s="2" customFormat="true" ht="13.8" hidden="false" customHeight="false" outlineLevel="0" collapsed="false"/>
    <row r="245" s="2" customFormat="true" ht="13.8" hidden="false" customHeight="false" outlineLevel="0" collapsed="false"/>
    <row r="246" s="2" customFormat="true" ht="13.8" hidden="false" customHeight="false" outlineLevel="0" collapsed="false"/>
    <row r="247" s="2" customFormat="true" ht="13.8" hidden="false" customHeight="false" outlineLevel="0" collapsed="false"/>
    <row r="248" s="2" customFormat="true" ht="13.8" hidden="false" customHeight="false" outlineLevel="0" collapsed="false"/>
    <row r="249" s="2" customFormat="true" ht="13.8" hidden="false" customHeight="false" outlineLevel="0" collapsed="false"/>
    <row r="250" s="2" customFormat="true" ht="13.8" hidden="false" customHeight="false" outlineLevel="0" collapsed="false"/>
    <row r="251" s="2" customFormat="true" ht="13.8" hidden="false" customHeight="false" outlineLevel="0" collapsed="false"/>
    <row r="252" s="2" customFormat="true" ht="13.8" hidden="false" customHeight="false" outlineLevel="0" collapsed="false"/>
    <row r="253" s="2" customFormat="true" ht="13.8" hidden="false" customHeight="false" outlineLevel="0" collapsed="false"/>
    <row r="254" s="2" customFormat="true" ht="13.8" hidden="false" customHeight="false" outlineLevel="0" collapsed="false"/>
    <row r="255" s="2" customFormat="true" ht="13.8" hidden="false" customHeight="false" outlineLevel="0" collapsed="false"/>
    <row r="256" s="2" customFormat="true" ht="13.8" hidden="false" customHeight="false" outlineLevel="0" collapsed="false"/>
    <row r="257" s="2" customFormat="true" ht="13.8" hidden="false" customHeight="false" outlineLevel="0" collapsed="false"/>
    <row r="258" s="2" customFormat="true" ht="13.8" hidden="false" customHeight="false" outlineLevel="0" collapsed="false"/>
    <row r="259" s="2" customFormat="true" ht="13.8" hidden="false" customHeight="false" outlineLevel="0" collapsed="false"/>
    <row r="260" s="2" customFormat="true" ht="13.8" hidden="false" customHeight="false" outlineLevel="0" collapsed="false"/>
    <row r="261" s="2" customFormat="true" ht="13.8" hidden="false" customHeight="false" outlineLevel="0" collapsed="false"/>
    <row r="262" s="2" customFormat="true" ht="13.8" hidden="false" customHeight="false" outlineLevel="0" collapsed="false"/>
    <row r="263" s="2" customFormat="true" ht="13.8" hidden="false" customHeight="false" outlineLevel="0" collapsed="false"/>
    <row r="264" s="2" customFormat="true" ht="13.8" hidden="false" customHeight="false" outlineLevel="0" collapsed="false"/>
    <row r="265" s="2" customFormat="true" ht="13.8" hidden="false" customHeight="false" outlineLevel="0" collapsed="false"/>
    <row r="266" s="2" customFormat="true" ht="13.8" hidden="false" customHeight="false" outlineLevel="0" collapsed="false"/>
    <row r="267" s="2" customFormat="true" ht="13.8" hidden="false" customHeight="false" outlineLevel="0" collapsed="false"/>
    <row r="268" s="2" customFormat="true" ht="13.8" hidden="false" customHeight="false" outlineLevel="0" collapsed="false"/>
    <row r="269" s="2" customFormat="true" ht="13.8" hidden="false" customHeight="false" outlineLevel="0" collapsed="false"/>
    <row r="270" s="2" customFormat="true" ht="13.8" hidden="false" customHeight="false" outlineLevel="0" collapsed="false"/>
    <row r="271" s="2" customFormat="true" ht="13.8" hidden="false" customHeight="false" outlineLevel="0" collapsed="false"/>
    <row r="272" s="2" customFormat="true" ht="13.8" hidden="false" customHeight="false" outlineLevel="0" collapsed="false"/>
    <row r="273" s="2" customFormat="true" ht="13.8" hidden="false" customHeight="false" outlineLevel="0" collapsed="false"/>
    <row r="274" s="2" customFormat="true" ht="13.8" hidden="false" customHeight="false" outlineLevel="0" collapsed="false"/>
    <row r="275" s="2" customFormat="true" ht="13.8" hidden="false" customHeight="false" outlineLevel="0" collapsed="false"/>
    <row r="276" s="2" customFormat="true" ht="13.8" hidden="false" customHeight="false" outlineLevel="0" collapsed="false"/>
    <row r="277" s="2" customFormat="true" ht="13.8" hidden="false" customHeight="false" outlineLevel="0" collapsed="false"/>
    <row r="278" s="2" customFormat="true" ht="13.8" hidden="false" customHeight="false" outlineLevel="0" collapsed="false"/>
    <row r="279" s="2" customFormat="true" ht="13.8" hidden="false" customHeight="false" outlineLevel="0" collapsed="false"/>
    <row r="280" s="2" customFormat="true" ht="13.8" hidden="false" customHeight="false" outlineLevel="0" collapsed="false"/>
    <row r="281" s="2" customFormat="true" ht="13.8" hidden="false" customHeight="false" outlineLevel="0" collapsed="false"/>
    <row r="282" s="2" customFormat="true" ht="13.8" hidden="false" customHeight="false" outlineLevel="0" collapsed="false"/>
    <row r="283" s="2" customFormat="true" ht="13.8" hidden="false" customHeight="false" outlineLevel="0" collapsed="false"/>
    <row r="284" s="2" customFormat="true" ht="13.8" hidden="false" customHeight="false" outlineLevel="0" collapsed="false"/>
    <row r="285" s="2" customFormat="true" ht="13.8" hidden="false" customHeight="false" outlineLevel="0" collapsed="false"/>
    <row r="286" s="2" customFormat="true" ht="13.8" hidden="false" customHeight="false" outlineLevel="0" collapsed="false"/>
    <row r="287" s="2" customFormat="true" ht="13.8" hidden="false" customHeight="false" outlineLevel="0" collapsed="false"/>
    <row r="288" s="2" customFormat="true" ht="13.8" hidden="false" customHeight="false" outlineLevel="0" collapsed="false"/>
    <row r="289" s="2" customFormat="true" ht="13.8" hidden="false" customHeight="false" outlineLevel="0" collapsed="false"/>
    <row r="290" s="2" customFormat="true" ht="13.8" hidden="false" customHeight="false" outlineLevel="0" collapsed="false"/>
    <row r="291" s="2" customFormat="true" ht="13.8" hidden="false" customHeight="false" outlineLevel="0" collapsed="false"/>
    <row r="292" s="2" customFormat="true" ht="13.8" hidden="false" customHeight="false" outlineLevel="0" collapsed="false"/>
    <row r="293" s="2" customFormat="true" ht="13.8" hidden="false" customHeight="false" outlineLevel="0" collapsed="false"/>
    <row r="294" s="2" customFormat="true" ht="13.8" hidden="false" customHeight="false" outlineLevel="0" collapsed="false"/>
    <row r="295" s="2" customFormat="true" ht="13.8" hidden="false" customHeight="false" outlineLevel="0" collapsed="false"/>
    <row r="296" s="2" customFormat="true" ht="13.8" hidden="false" customHeight="false" outlineLevel="0" collapsed="false"/>
    <row r="297" s="2" customFormat="true" ht="13.8" hidden="false" customHeight="false" outlineLevel="0" collapsed="false"/>
    <row r="298" s="2" customFormat="true" ht="13.8" hidden="false" customHeight="false" outlineLevel="0" collapsed="false"/>
    <row r="299" s="2" customFormat="true" ht="13.8" hidden="false" customHeight="false" outlineLevel="0" collapsed="false"/>
    <row r="300" s="2" customFormat="true" ht="13.8" hidden="false" customHeight="false" outlineLevel="0" collapsed="false"/>
    <row r="301" s="2" customFormat="true" ht="13.8" hidden="false" customHeight="false" outlineLevel="0" collapsed="false"/>
    <row r="302" s="2" customFormat="true" ht="13.8" hidden="false" customHeight="false" outlineLevel="0" collapsed="false"/>
    <row r="303" s="2" customFormat="true" ht="13.8" hidden="false" customHeight="false" outlineLevel="0" collapsed="false"/>
    <row r="304" s="2" customFormat="true" ht="13.8" hidden="false" customHeight="false" outlineLevel="0" collapsed="false"/>
    <row r="305" s="2" customFormat="true" ht="13.8" hidden="false" customHeight="false" outlineLevel="0" collapsed="false"/>
    <row r="306" s="2" customFormat="true" ht="13.8" hidden="false" customHeight="false" outlineLevel="0" collapsed="false"/>
    <row r="307" s="2" customFormat="true" ht="13.8" hidden="false" customHeight="false" outlineLevel="0" collapsed="false"/>
    <row r="308" s="2" customFormat="true" ht="13.8" hidden="false" customHeight="false" outlineLevel="0" collapsed="false"/>
    <row r="309" s="2" customFormat="true" ht="13.8" hidden="false" customHeight="false" outlineLevel="0" collapsed="false"/>
    <row r="310" s="2" customFormat="true" ht="13.8" hidden="false" customHeight="false" outlineLevel="0" collapsed="false"/>
    <row r="311" s="2" customFormat="true" ht="13.8" hidden="false" customHeight="false" outlineLevel="0" collapsed="false"/>
    <row r="312" s="2" customFormat="true" ht="13.8" hidden="false" customHeight="false" outlineLevel="0" collapsed="false"/>
    <row r="313" s="2" customFormat="true" ht="13.8" hidden="false" customHeight="false" outlineLevel="0" collapsed="false"/>
    <row r="314" s="2" customFormat="true" ht="13.8" hidden="false" customHeight="false" outlineLevel="0" collapsed="false"/>
    <row r="315" s="2" customFormat="true" ht="13.8" hidden="false" customHeight="false" outlineLevel="0" collapsed="false"/>
    <row r="316" s="2" customFormat="true" ht="13.8" hidden="false" customHeight="false" outlineLevel="0" collapsed="false"/>
    <row r="317" s="2" customFormat="true" ht="13.8" hidden="false" customHeight="false" outlineLevel="0" collapsed="false"/>
    <row r="318" s="2" customFormat="true" ht="13.8" hidden="false" customHeight="false" outlineLevel="0" collapsed="false"/>
    <row r="319" s="2" customFormat="true" ht="13.8" hidden="false" customHeight="false" outlineLevel="0" collapsed="false"/>
    <row r="320" s="2" customFormat="true" ht="13.8" hidden="false" customHeight="false" outlineLevel="0" collapsed="false"/>
    <row r="321" s="2" customFormat="true" ht="13.8" hidden="false" customHeight="false" outlineLevel="0" collapsed="false"/>
    <row r="322" s="2" customFormat="true" ht="13.8" hidden="false" customHeight="false" outlineLevel="0" collapsed="false"/>
    <row r="323" s="2" customFormat="true" ht="13.8" hidden="false" customHeight="false" outlineLevel="0" collapsed="false"/>
    <row r="324" s="2" customFormat="true" ht="13.8" hidden="false" customHeight="false" outlineLevel="0" collapsed="false"/>
    <row r="325" s="2" customFormat="true" ht="13.8" hidden="false" customHeight="false" outlineLevel="0" collapsed="false"/>
    <row r="326" s="2" customFormat="true" ht="13.8" hidden="false" customHeight="false" outlineLevel="0" collapsed="false"/>
    <row r="327" s="2" customFormat="true" ht="13.8" hidden="false" customHeight="false" outlineLevel="0" collapsed="false"/>
    <row r="328" s="2" customFormat="true" ht="13.8" hidden="false" customHeight="false" outlineLevel="0" collapsed="false"/>
    <row r="329" s="2" customFormat="true" ht="13.8" hidden="false" customHeight="false" outlineLevel="0" collapsed="false"/>
    <row r="330" s="2" customFormat="true" ht="13.8" hidden="false" customHeight="false" outlineLevel="0" collapsed="false"/>
    <row r="331" s="2" customFormat="true" ht="13.8" hidden="false" customHeight="false" outlineLevel="0" collapsed="false"/>
    <row r="332" s="2" customFormat="true" ht="13.8" hidden="false" customHeight="false" outlineLevel="0" collapsed="false"/>
    <row r="333" s="2" customFormat="true" ht="13.8" hidden="false" customHeight="false" outlineLevel="0" collapsed="false"/>
    <row r="334" s="2" customFormat="true" ht="13.8" hidden="false" customHeight="false" outlineLevel="0" collapsed="false"/>
    <row r="335" s="2" customFormat="true" ht="13.8" hidden="false" customHeight="false" outlineLevel="0" collapsed="false"/>
    <row r="336" s="2" customFormat="true" ht="13.8" hidden="false" customHeight="false" outlineLevel="0" collapsed="false"/>
    <row r="337" s="2" customFormat="true" ht="13.8" hidden="false" customHeight="false" outlineLevel="0" collapsed="false"/>
    <row r="338" s="2" customFormat="true" ht="13.8" hidden="false" customHeight="false" outlineLevel="0" collapsed="false"/>
    <row r="339" s="2" customFormat="true" ht="13.8" hidden="false" customHeight="false" outlineLevel="0" collapsed="false"/>
    <row r="340" s="2" customFormat="true" ht="13.8" hidden="false" customHeight="false" outlineLevel="0" collapsed="false"/>
    <row r="341" s="2" customFormat="true" ht="13.8" hidden="false" customHeight="false" outlineLevel="0" collapsed="false"/>
    <row r="342" s="2" customFormat="true" ht="13.8" hidden="false" customHeight="false" outlineLevel="0" collapsed="false"/>
    <row r="343" s="2" customFormat="true" ht="13.8" hidden="false" customHeight="false" outlineLevel="0" collapsed="false"/>
    <row r="344" s="2" customFormat="true" ht="13.8" hidden="false" customHeight="false" outlineLevel="0" collapsed="false"/>
    <row r="345" s="2" customFormat="true" ht="13.8" hidden="false" customHeight="false" outlineLevel="0" collapsed="false"/>
    <row r="346" s="2" customFormat="true" ht="13.8" hidden="false" customHeight="false" outlineLevel="0" collapsed="false"/>
    <row r="347" s="2" customFormat="true" ht="13.8" hidden="false" customHeight="false" outlineLevel="0" collapsed="false"/>
    <row r="348" s="2" customFormat="true" ht="13.8" hidden="false" customHeight="false" outlineLevel="0" collapsed="false"/>
    <row r="349" s="2" customFormat="true" ht="13.8" hidden="false" customHeight="false" outlineLevel="0" collapsed="false"/>
    <row r="350" s="2" customFormat="true" ht="13.8" hidden="false" customHeight="false" outlineLevel="0" collapsed="false"/>
    <row r="351" s="2" customFormat="true" ht="13.8" hidden="false" customHeight="false" outlineLevel="0" collapsed="false"/>
    <row r="352" s="2" customFormat="true" ht="13.8" hidden="false" customHeight="false" outlineLevel="0" collapsed="false"/>
    <row r="353" s="2" customFormat="true" ht="13.8" hidden="false" customHeight="false" outlineLevel="0" collapsed="false"/>
    <row r="354" s="2" customFormat="true" ht="13.8" hidden="false" customHeight="false" outlineLevel="0" collapsed="false"/>
    <row r="355" s="2" customFormat="true" ht="13.8" hidden="false" customHeight="false" outlineLevel="0" collapsed="false"/>
    <row r="356" s="2" customFormat="true" ht="13.8" hidden="false" customHeight="false" outlineLevel="0" collapsed="false"/>
    <row r="357" s="2" customFormat="true" ht="13.8" hidden="false" customHeight="false" outlineLevel="0" collapsed="false"/>
    <row r="358" s="2" customFormat="true" ht="13.8" hidden="false" customHeight="false" outlineLevel="0" collapsed="false"/>
    <row r="359" s="2" customFormat="true" ht="13.8" hidden="false" customHeight="false" outlineLevel="0" collapsed="false"/>
    <row r="360" s="2" customFormat="true" ht="13.8" hidden="false" customHeight="false" outlineLevel="0" collapsed="false"/>
    <row r="361" s="2" customFormat="true" ht="13.8" hidden="false" customHeight="false" outlineLevel="0" collapsed="false"/>
    <row r="362" s="2" customFormat="true" ht="13.8" hidden="false" customHeight="false" outlineLevel="0" collapsed="false"/>
    <row r="363" s="2" customFormat="true" ht="13.8" hidden="false" customHeight="false" outlineLevel="0" collapsed="false"/>
    <row r="364" s="2" customFormat="true" ht="13.8" hidden="false" customHeight="false" outlineLevel="0" collapsed="false"/>
    <row r="365" s="2" customFormat="true" ht="13.8" hidden="false" customHeight="false" outlineLevel="0" collapsed="false"/>
    <row r="366" s="2" customFormat="true" ht="13.8" hidden="false" customHeight="false" outlineLevel="0" collapsed="false"/>
    <row r="367" s="2" customFormat="true" ht="13.8" hidden="false" customHeight="false" outlineLevel="0" collapsed="false"/>
    <row r="368" s="2" customFormat="true" ht="13.8" hidden="false" customHeight="false" outlineLevel="0" collapsed="false"/>
    <row r="369" s="2" customFormat="true" ht="13.8" hidden="false" customHeight="false" outlineLevel="0" collapsed="false"/>
    <row r="370" s="2" customFormat="true" ht="13.8" hidden="false" customHeight="false" outlineLevel="0" collapsed="false"/>
    <row r="371" s="2" customFormat="true" ht="13.8" hidden="false" customHeight="false" outlineLevel="0" collapsed="false"/>
    <row r="372" s="2" customFormat="true" ht="13.8" hidden="false" customHeight="false" outlineLevel="0" collapsed="false"/>
    <row r="373" s="2" customFormat="true" ht="13.8" hidden="false" customHeight="false" outlineLevel="0" collapsed="false"/>
    <row r="374" s="2" customFormat="true" ht="13.8" hidden="false" customHeight="false" outlineLevel="0" collapsed="false"/>
    <row r="375" s="2" customFormat="true" ht="13.8" hidden="false" customHeight="false" outlineLevel="0" collapsed="false"/>
    <row r="376" s="2" customFormat="true" ht="13.8" hidden="false" customHeight="false" outlineLevel="0" collapsed="false"/>
    <row r="377" s="2" customFormat="true" ht="13.8" hidden="false" customHeight="false" outlineLevel="0" collapsed="false"/>
    <row r="378" s="2" customFormat="true" ht="13.8" hidden="false" customHeight="false" outlineLevel="0" collapsed="false"/>
    <row r="379" s="2" customFormat="true" ht="13.8" hidden="false" customHeight="false" outlineLevel="0" collapsed="false"/>
    <row r="380" s="2" customFormat="true" ht="13.8" hidden="false" customHeight="false" outlineLevel="0" collapsed="false"/>
    <row r="381" s="2" customFormat="true" ht="13.8" hidden="false" customHeight="false" outlineLevel="0" collapsed="false"/>
    <row r="382" s="2" customFormat="true" ht="13.8" hidden="false" customHeight="false" outlineLevel="0" collapsed="false"/>
    <row r="383" s="2" customFormat="true" ht="13.8" hidden="false" customHeight="false" outlineLevel="0" collapsed="false"/>
    <row r="384" s="2" customFormat="true" ht="13.8" hidden="false" customHeight="false" outlineLevel="0" collapsed="false"/>
    <row r="385" s="2" customFormat="true" ht="13.8" hidden="false" customHeight="false" outlineLevel="0" collapsed="false"/>
    <row r="386" s="2" customFormat="true" ht="13.8" hidden="false" customHeight="false" outlineLevel="0" collapsed="false"/>
    <row r="387" s="2" customFormat="true" ht="13.8" hidden="false" customHeight="false" outlineLevel="0" collapsed="false"/>
    <row r="388" s="2" customFormat="true" ht="13.8" hidden="false" customHeight="false" outlineLevel="0" collapsed="false"/>
    <row r="389" s="2" customFormat="true" ht="13.8" hidden="false" customHeight="false" outlineLevel="0" collapsed="false"/>
    <row r="390" s="2" customFormat="true" ht="13.8" hidden="false" customHeight="false" outlineLevel="0" collapsed="false"/>
    <row r="391" s="2" customFormat="true" ht="13.8" hidden="false" customHeight="false" outlineLevel="0" collapsed="false"/>
    <row r="392" s="2" customFormat="true" ht="13.8" hidden="false" customHeight="false" outlineLevel="0" collapsed="false"/>
    <row r="393" s="2" customFormat="true" ht="13.8" hidden="false" customHeight="false" outlineLevel="0" collapsed="false"/>
    <row r="394" s="2" customFormat="true" ht="13.8" hidden="false" customHeight="false" outlineLevel="0" collapsed="false"/>
    <row r="395" s="2" customFormat="true" ht="13.8" hidden="false" customHeight="false" outlineLevel="0" collapsed="false"/>
    <row r="396" s="2" customFormat="true" ht="13.8" hidden="false" customHeight="false" outlineLevel="0" collapsed="false"/>
    <row r="397" s="2" customFormat="true" ht="13.8" hidden="false" customHeight="false" outlineLevel="0" collapsed="false"/>
    <row r="398" s="2" customFormat="true" ht="13.8" hidden="false" customHeight="false" outlineLevel="0" collapsed="false"/>
    <row r="399" s="2" customFormat="true" ht="13.8" hidden="false" customHeight="false" outlineLevel="0" collapsed="false"/>
    <row r="400" s="2" customFormat="true" ht="13.8" hidden="false" customHeight="false" outlineLevel="0" collapsed="false"/>
    <row r="401" s="2" customFormat="true" ht="13.8" hidden="false" customHeight="false" outlineLevel="0" collapsed="false"/>
    <row r="402" s="2" customFormat="true" ht="13.8" hidden="false" customHeight="false" outlineLevel="0" collapsed="false"/>
    <row r="403" s="2" customFormat="true" ht="13.8" hidden="false" customHeight="false" outlineLevel="0" collapsed="false"/>
    <row r="404" s="2" customFormat="true" ht="13.8" hidden="false" customHeight="false" outlineLevel="0" collapsed="false"/>
    <row r="405" s="2" customFormat="true" ht="13.8" hidden="false" customHeight="false" outlineLevel="0" collapsed="false"/>
    <row r="406" s="2" customFormat="true" ht="13.8" hidden="false" customHeight="false" outlineLevel="0" collapsed="false"/>
    <row r="407" s="2" customFormat="true" ht="13.8" hidden="false" customHeight="false" outlineLevel="0" collapsed="false"/>
    <row r="408" s="2" customFormat="true" ht="13.8" hidden="false" customHeight="false" outlineLevel="0" collapsed="false"/>
    <row r="409" s="2" customFormat="true" ht="13.8" hidden="false" customHeight="false" outlineLevel="0" collapsed="false"/>
    <row r="410" s="2" customFormat="true" ht="13.8" hidden="false" customHeight="false" outlineLevel="0" collapsed="false"/>
    <row r="411" s="2" customFormat="true" ht="13.8" hidden="false" customHeight="false" outlineLevel="0" collapsed="false"/>
    <row r="412" s="2" customFormat="true" ht="13.8" hidden="false" customHeight="false" outlineLevel="0" collapsed="false"/>
    <row r="413" s="2" customFormat="true" ht="13.8" hidden="false" customHeight="false" outlineLevel="0" collapsed="false"/>
    <row r="414" s="2" customFormat="true" ht="13.8" hidden="false" customHeight="false" outlineLevel="0" collapsed="false"/>
    <row r="415" s="2" customFormat="true" ht="13.8" hidden="false" customHeight="false" outlineLevel="0" collapsed="false"/>
    <row r="416" s="2" customFormat="true" ht="13.8" hidden="false" customHeight="false" outlineLevel="0" collapsed="false"/>
    <row r="417" s="2" customFormat="true" ht="13.8" hidden="false" customHeight="false" outlineLevel="0" collapsed="false"/>
    <row r="418" s="2" customFormat="true" ht="13.8" hidden="false" customHeight="false" outlineLevel="0" collapsed="false"/>
    <row r="419" s="2" customFormat="true" ht="13.8" hidden="false" customHeight="false" outlineLevel="0" collapsed="false"/>
    <row r="420" s="2" customFormat="true" ht="13.8" hidden="false" customHeight="false" outlineLevel="0" collapsed="false"/>
    <row r="421" s="2" customFormat="true" ht="13.8" hidden="false" customHeight="false" outlineLevel="0" collapsed="false"/>
    <row r="422" s="2" customFormat="true" ht="13.8" hidden="false" customHeight="false" outlineLevel="0" collapsed="false"/>
    <row r="423" s="2" customFormat="true" ht="13.8" hidden="false" customHeight="false" outlineLevel="0" collapsed="false"/>
    <row r="424" s="2" customFormat="true" ht="13.8" hidden="false" customHeight="false" outlineLevel="0" collapsed="false"/>
    <row r="425" s="2" customFormat="true" ht="13.8" hidden="false" customHeight="false" outlineLevel="0" collapsed="false"/>
    <row r="426" s="2" customFormat="true" ht="13.8" hidden="false" customHeight="false" outlineLevel="0" collapsed="false"/>
    <row r="427" s="2" customFormat="true" ht="13.8" hidden="false" customHeight="false" outlineLevel="0" collapsed="false"/>
    <row r="428" s="2" customFormat="true" ht="13.8" hidden="false" customHeight="false" outlineLevel="0" collapsed="false"/>
    <row r="429" s="2" customFormat="true" ht="13.8" hidden="false" customHeight="false" outlineLevel="0" collapsed="false"/>
    <row r="430" s="2" customFormat="true" ht="13.8" hidden="false" customHeight="false" outlineLevel="0" collapsed="false"/>
    <row r="431" s="2" customFormat="true" ht="13.8" hidden="false" customHeight="false" outlineLevel="0" collapsed="false"/>
    <row r="432" s="2" customFormat="true" ht="13.8" hidden="false" customHeight="false" outlineLevel="0" collapsed="false"/>
    <row r="433" s="2" customFormat="true" ht="13.8" hidden="false" customHeight="false" outlineLevel="0" collapsed="false"/>
    <row r="434" s="2" customFormat="true" ht="13.8" hidden="false" customHeight="false" outlineLevel="0" collapsed="false"/>
    <row r="435" s="2" customFormat="true" ht="13.8" hidden="false" customHeight="false" outlineLevel="0" collapsed="false"/>
    <row r="436" s="2" customFormat="true" ht="13.8" hidden="false" customHeight="false" outlineLevel="0" collapsed="false"/>
    <row r="437" s="2" customFormat="true" ht="13.8" hidden="false" customHeight="false" outlineLevel="0" collapsed="false"/>
    <row r="438" s="2" customFormat="true" ht="13.8" hidden="false" customHeight="false" outlineLevel="0" collapsed="false"/>
    <row r="439" s="2" customFormat="true" ht="13.8" hidden="false" customHeight="false" outlineLevel="0" collapsed="false"/>
    <row r="440" s="2" customFormat="true" ht="13.8" hidden="false" customHeight="false" outlineLevel="0" collapsed="false"/>
    <row r="441" s="2" customFormat="true" ht="13.8" hidden="false" customHeight="false" outlineLevel="0" collapsed="false"/>
    <row r="442" s="2" customFormat="true" ht="13.8" hidden="false" customHeight="false" outlineLevel="0" collapsed="false"/>
    <row r="443" s="2" customFormat="true" ht="13.8" hidden="false" customHeight="false" outlineLevel="0" collapsed="false"/>
    <row r="444" s="2" customFormat="true" ht="13.8" hidden="false" customHeight="false" outlineLevel="0" collapsed="false"/>
    <row r="445" s="2" customFormat="true" ht="13.8" hidden="false" customHeight="false" outlineLevel="0" collapsed="false"/>
    <row r="446" s="2" customFormat="true" ht="13.8" hidden="false" customHeight="false" outlineLevel="0" collapsed="false"/>
    <row r="447" s="2" customFormat="true" ht="13.8" hidden="false" customHeight="false" outlineLevel="0" collapsed="false"/>
    <row r="448" s="2" customFormat="true" ht="13.8" hidden="false" customHeight="false" outlineLevel="0" collapsed="false"/>
    <row r="449" s="2" customFormat="true" ht="13.8" hidden="false" customHeight="false" outlineLevel="0" collapsed="false"/>
    <row r="450" s="2" customFormat="true" ht="13.8" hidden="false" customHeight="false" outlineLevel="0" collapsed="false"/>
    <row r="451" s="2" customFormat="true" ht="13.8" hidden="false" customHeight="false" outlineLevel="0" collapsed="false"/>
    <row r="452" s="2" customFormat="true" ht="13.8" hidden="false" customHeight="false" outlineLevel="0" collapsed="false"/>
    <row r="453" s="2" customFormat="true" ht="13.8" hidden="false" customHeight="false" outlineLevel="0" collapsed="false"/>
    <row r="454" s="2" customFormat="true" ht="13.8" hidden="false" customHeight="false" outlineLevel="0" collapsed="false"/>
    <row r="455" s="2" customFormat="true" ht="13.8" hidden="false" customHeight="false" outlineLevel="0" collapsed="false"/>
    <row r="456" s="2" customFormat="true" ht="13.8" hidden="false" customHeight="false" outlineLevel="0" collapsed="false"/>
    <row r="457" s="2" customFormat="true" ht="13.8" hidden="false" customHeight="false" outlineLevel="0" collapsed="false"/>
    <row r="458" s="2" customFormat="true" ht="13.8" hidden="false" customHeight="false" outlineLevel="0" collapsed="false"/>
    <row r="459" s="2" customFormat="true" ht="13.8" hidden="false" customHeight="false" outlineLevel="0" collapsed="false"/>
    <row r="460" s="2" customFormat="true" ht="13.8" hidden="false" customHeight="false" outlineLevel="0" collapsed="false"/>
    <row r="461" s="2" customFormat="true" ht="13.8" hidden="false" customHeight="false" outlineLevel="0" collapsed="false"/>
    <row r="462" s="2" customFormat="true" ht="13.8" hidden="false" customHeight="false" outlineLevel="0" collapsed="false"/>
    <row r="463" s="2" customFormat="true" ht="13.8" hidden="false" customHeight="false" outlineLevel="0" collapsed="false"/>
    <row r="464" s="2" customFormat="true" ht="13.8" hidden="false" customHeight="false" outlineLevel="0" collapsed="false"/>
    <row r="465" s="2" customFormat="true" ht="13.8" hidden="false" customHeight="false" outlineLevel="0" collapsed="false"/>
    <row r="466" s="2" customFormat="true" ht="13.8" hidden="false" customHeight="false" outlineLevel="0" collapsed="false"/>
    <row r="467" s="2" customFormat="true" ht="13.8" hidden="false" customHeight="false" outlineLevel="0" collapsed="false"/>
    <row r="468" s="2" customFormat="true" ht="13.8" hidden="false" customHeight="false" outlineLevel="0" collapsed="false"/>
    <row r="469" s="2" customFormat="true" ht="13.8" hidden="false" customHeight="false" outlineLevel="0" collapsed="false"/>
    <row r="470" s="2" customFormat="true" ht="13.8" hidden="false" customHeight="false" outlineLevel="0" collapsed="false"/>
    <row r="471" s="2" customFormat="true" ht="13.8" hidden="false" customHeight="false" outlineLevel="0" collapsed="false"/>
    <row r="472" s="2" customFormat="true" ht="13.8" hidden="false" customHeight="false" outlineLevel="0" collapsed="false"/>
    <row r="473" s="2" customFormat="true" ht="13.8" hidden="false" customHeight="false" outlineLevel="0" collapsed="false"/>
    <row r="474" s="2" customFormat="true" ht="13.8" hidden="false" customHeight="false" outlineLevel="0" collapsed="false"/>
    <row r="475" s="2" customFormat="true" ht="13.8" hidden="false" customHeight="false" outlineLevel="0" collapsed="false"/>
    <row r="476" s="2" customFormat="true" ht="13.8" hidden="false" customHeight="false" outlineLevel="0" collapsed="false"/>
    <row r="477" s="2" customFormat="true" ht="13.8" hidden="false" customHeight="false" outlineLevel="0" collapsed="false"/>
    <row r="478" s="2" customFormat="true" ht="13.8" hidden="false" customHeight="false" outlineLevel="0" collapsed="false"/>
    <row r="479" s="2" customFormat="true" ht="13.8" hidden="false" customHeight="false" outlineLevel="0" collapsed="false"/>
    <row r="480" s="2" customFormat="true" ht="13.8" hidden="false" customHeight="false" outlineLevel="0" collapsed="false"/>
    <row r="481" s="2" customFormat="true" ht="13.8" hidden="false" customHeight="false" outlineLevel="0" collapsed="false"/>
    <row r="482" s="2" customFormat="true" ht="13.8" hidden="false" customHeight="false" outlineLevel="0" collapsed="false"/>
    <row r="483" s="2" customFormat="true" ht="13.8" hidden="false" customHeight="false" outlineLevel="0" collapsed="false"/>
    <row r="484" s="2" customFormat="true" ht="13.8" hidden="false" customHeight="false" outlineLevel="0" collapsed="false"/>
    <row r="485" s="2" customFormat="true" ht="13.8" hidden="false" customHeight="false" outlineLevel="0" collapsed="false"/>
    <row r="486" s="2" customFormat="true" ht="13.8" hidden="false" customHeight="false" outlineLevel="0" collapsed="false"/>
    <row r="487" s="2" customFormat="true" ht="13.8" hidden="false" customHeight="false" outlineLevel="0" collapsed="false"/>
    <row r="488" s="2" customFormat="true" ht="13.8" hidden="false" customHeight="false" outlineLevel="0" collapsed="false"/>
    <row r="489" s="2" customFormat="true" ht="13.8" hidden="false" customHeight="false" outlineLevel="0" collapsed="false"/>
    <row r="490" s="2" customFormat="true" ht="13.8" hidden="false" customHeight="false" outlineLevel="0" collapsed="false"/>
    <row r="491" s="2" customFormat="true" ht="13.8" hidden="false" customHeight="false" outlineLevel="0" collapsed="false"/>
    <row r="492" s="2" customFormat="true" ht="13.8" hidden="false" customHeight="false" outlineLevel="0" collapsed="false"/>
    <row r="493" s="2" customFormat="true" ht="13.8" hidden="false" customHeight="false" outlineLevel="0" collapsed="false"/>
    <row r="494" s="2" customFormat="true" ht="13.8" hidden="false" customHeight="false" outlineLevel="0" collapsed="false"/>
    <row r="495" s="2" customFormat="true" ht="13.8" hidden="false" customHeight="false" outlineLevel="0" collapsed="false"/>
    <row r="496" s="2" customFormat="true" ht="13.8" hidden="false" customHeight="false" outlineLevel="0" collapsed="false"/>
    <row r="497" s="2" customFormat="true" ht="13.8" hidden="false" customHeight="false" outlineLevel="0" collapsed="false"/>
    <row r="498" s="2" customFormat="true" ht="13.8" hidden="false" customHeight="false" outlineLevel="0" collapsed="false"/>
    <row r="499" s="2" customFormat="true" ht="13.8" hidden="false" customHeight="false" outlineLevel="0" collapsed="false"/>
    <row r="500" s="2" customFormat="true" ht="13.8" hidden="false" customHeight="false" outlineLevel="0" collapsed="false"/>
    <row r="501" s="2" customFormat="true" ht="13.8" hidden="false" customHeight="false" outlineLevel="0" collapsed="false"/>
    <row r="502" s="2" customFormat="true" ht="13.8" hidden="false" customHeight="false" outlineLevel="0" collapsed="false"/>
    <row r="503" s="2" customFormat="true" ht="13.8" hidden="false" customHeight="false" outlineLevel="0" collapsed="false"/>
    <row r="504" s="2" customFormat="true" ht="13.8" hidden="false" customHeight="false" outlineLevel="0" collapsed="false"/>
    <row r="505" s="2" customFormat="true" ht="13.8" hidden="false" customHeight="false" outlineLevel="0" collapsed="false"/>
    <row r="506" s="2" customFormat="true" ht="13.8" hidden="false" customHeight="false" outlineLevel="0" collapsed="false"/>
    <row r="507" s="2" customFormat="true" ht="13.8" hidden="false" customHeight="false" outlineLevel="0" collapsed="false"/>
    <row r="508" s="2" customFormat="true" ht="13.8" hidden="false" customHeight="false" outlineLevel="0" collapsed="false"/>
    <row r="509" s="2" customFormat="true" ht="13.8" hidden="false" customHeight="false" outlineLevel="0" collapsed="false"/>
    <row r="510" s="2" customFormat="true" ht="13.8" hidden="false" customHeight="false" outlineLevel="0" collapsed="false"/>
    <row r="511" s="2" customFormat="true" ht="13.8" hidden="false" customHeight="false" outlineLevel="0" collapsed="false"/>
    <row r="512" s="2" customFormat="true" ht="13.8" hidden="false" customHeight="false" outlineLevel="0" collapsed="false"/>
    <row r="513" s="2" customFormat="true" ht="13.8" hidden="false" customHeight="false" outlineLevel="0" collapsed="false"/>
    <row r="514" s="2" customFormat="true" ht="13.8" hidden="false" customHeight="false" outlineLevel="0" collapsed="false"/>
    <row r="515" s="2" customFormat="true" ht="13.8" hidden="false" customHeight="false" outlineLevel="0" collapsed="false"/>
    <row r="516" s="2" customFormat="true" ht="13.8" hidden="false" customHeight="false" outlineLevel="0" collapsed="false"/>
    <row r="517" s="2" customFormat="true" ht="13.8" hidden="false" customHeight="false" outlineLevel="0" collapsed="false"/>
    <row r="518" s="2" customFormat="true" ht="13.8" hidden="false" customHeight="false" outlineLevel="0" collapsed="false"/>
    <row r="519" s="2" customFormat="true" ht="13.8" hidden="false" customHeight="false" outlineLevel="0" collapsed="false"/>
    <row r="520" s="2" customFormat="true" ht="13.8" hidden="false" customHeight="false" outlineLevel="0" collapsed="false"/>
    <row r="521" s="2" customFormat="true" ht="13.8" hidden="false" customHeight="false" outlineLevel="0" collapsed="false"/>
    <row r="522" s="2" customFormat="true" ht="13.8" hidden="false" customHeight="false" outlineLevel="0" collapsed="false"/>
    <row r="523" s="2" customFormat="true" ht="13.8" hidden="false" customHeight="false" outlineLevel="0" collapsed="false"/>
    <row r="524" s="2" customFormat="true" ht="13.8" hidden="false" customHeight="false" outlineLevel="0" collapsed="false"/>
    <row r="525" s="2" customFormat="true" ht="13.8" hidden="false" customHeight="false" outlineLevel="0" collapsed="false"/>
    <row r="526" s="2" customFormat="true" ht="13.8" hidden="false" customHeight="false" outlineLevel="0" collapsed="false"/>
    <row r="527" s="2" customFormat="true" ht="13.8" hidden="false" customHeight="false" outlineLevel="0" collapsed="false"/>
    <row r="528" s="2" customFormat="true" ht="13.8" hidden="false" customHeight="false" outlineLevel="0" collapsed="false"/>
    <row r="529" s="2" customFormat="true" ht="13.8" hidden="false" customHeight="false" outlineLevel="0" collapsed="false"/>
    <row r="530" s="2" customFormat="true" ht="13.8" hidden="false" customHeight="false" outlineLevel="0" collapsed="false"/>
    <row r="531" s="2" customFormat="true" ht="13.8" hidden="false" customHeight="false" outlineLevel="0" collapsed="false"/>
    <row r="532" s="2" customFormat="true" ht="13.8" hidden="false" customHeight="false" outlineLevel="0" collapsed="false"/>
    <row r="533" s="2" customFormat="true" ht="13.8" hidden="false" customHeight="false" outlineLevel="0" collapsed="false"/>
    <row r="534" s="2" customFormat="true" ht="13.8" hidden="false" customHeight="false" outlineLevel="0" collapsed="false"/>
    <row r="535" s="2" customFormat="true" ht="13.8" hidden="false" customHeight="false" outlineLevel="0" collapsed="false"/>
    <row r="536" s="2" customFormat="true" ht="13.8" hidden="false" customHeight="false" outlineLevel="0" collapsed="false"/>
    <row r="537" s="2" customFormat="true" ht="13.8" hidden="false" customHeight="false" outlineLevel="0" collapsed="false"/>
    <row r="538" s="2" customFormat="true" ht="13.8" hidden="false" customHeight="false" outlineLevel="0" collapsed="false"/>
    <row r="539" s="2" customFormat="true" ht="13.8" hidden="false" customHeight="false" outlineLevel="0" collapsed="false"/>
    <row r="540" s="2" customFormat="true" ht="13.8" hidden="false" customHeight="false" outlineLevel="0" collapsed="false"/>
    <row r="541" s="2" customFormat="true" ht="13.8" hidden="false" customHeight="false" outlineLevel="0" collapsed="false"/>
    <row r="542" s="2" customFormat="true" ht="13.8" hidden="false" customHeight="false" outlineLevel="0" collapsed="false"/>
    <row r="543" s="2" customFormat="true" ht="13.8" hidden="false" customHeight="false" outlineLevel="0" collapsed="false"/>
    <row r="544" s="2" customFormat="true" ht="13.8" hidden="false" customHeight="false" outlineLevel="0" collapsed="false"/>
    <row r="545" s="2" customFormat="true" ht="13.8" hidden="false" customHeight="false" outlineLevel="0" collapsed="false"/>
    <row r="546" s="2" customFormat="true" ht="13.8" hidden="false" customHeight="false" outlineLevel="0" collapsed="false"/>
    <row r="547" s="2" customFormat="true" ht="13.8" hidden="false" customHeight="false" outlineLevel="0" collapsed="false"/>
    <row r="548" s="2" customFormat="true" ht="13.8" hidden="false" customHeight="false" outlineLevel="0" collapsed="false"/>
    <row r="549" s="2" customFormat="true" ht="13.8" hidden="false" customHeight="false" outlineLevel="0" collapsed="false"/>
    <row r="550" s="2" customFormat="true" ht="13.8" hidden="false" customHeight="false" outlineLevel="0" collapsed="false"/>
    <row r="551" s="2" customFormat="true" ht="13.8" hidden="false" customHeight="false" outlineLevel="0" collapsed="false"/>
    <row r="552" s="2" customFormat="true" ht="13.8" hidden="false" customHeight="false" outlineLevel="0" collapsed="false"/>
    <row r="553" s="2" customFormat="true" ht="13.8" hidden="false" customHeight="false" outlineLevel="0" collapsed="false"/>
    <row r="554" s="2" customFormat="true" ht="13.8" hidden="false" customHeight="false" outlineLevel="0" collapsed="false"/>
    <row r="555" s="2" customFormat="true" ht="13.8" hidden="false" customHeight="false" outlineLevel="0" collapsed="false"/>
    <row r="556" s="2" customFormat="true" ht="13.8" hidden="false" customHeight="false" outlineLevel="0" collapsed="false"/>
    <row r="557" s="2" customFormat="true" ht="13.8" hidden="false" customHeight="false" outlineLevel="0" collapsed="false"/>
    <row r="558" s="2" customFormat="true" ht="13.8" hidden="false" customHeight="false" outlineLevel="0" collapsed="false"/>
    <row r="559" s="2" customFormat="true" ht="13.8" hidden="false" customHeight="false" outlineLevel="0" collapsed="false"/>
    <row r="560" s="2" customFormat="true" ht="13.8" hidden="false" customHeight="false" outlineLevel="0" collapsed="false"/>
    <row r="561" s="2" customFormat="true" ht="13.8" hidden="false" customHeight="false" outlineLevel="0" collapsed="false"/>
    <row r="562" s="2" customFormat="true" ht="13.8" hidden="false" customHeight="false" outlineLevel="0" collapsed="false"/>
    <row r="563" s="2" customFormat="true" ht="13.8" hidden="false" customHeight="false" outlineLevel="0" collapsed="false"/>
    <row r="564" s="2" customFormat="true" ht="13.8" hidden="false" customHeight="false" outlineLevel="0" collapsed="false"/>
    <row r="565" s="2" customFormat="true" ht="13.8" hidden="false" customHeight="false" outlineLevel="0" collapsed="false"/>
    <row r="566" s="2" customFormat="true" ht="13.8" hidden="false" customHeight="false" outlineLevel="0" collapsed="false"/>
    <row r="567" s="2" customFormat="true" ht="13.8" hidden="false" customHeight="false" outlineLevel="0" collapsed="false"/>
    <row r="568" s="2" customFormat="true" ht="13.8" hidden="false" customHeight="false" outlineLevel="0" collapsed="false"/>
    <row r="569" s="2" customFormat="true" ht="13.8" hidden="false" customHeight="false" outlineLevel="0" collapsed="false"/>
    <row r="570" s="2" customFormat="true" ht="13.8" hidden="false" customHeight="false" outlineLevel="0" collapsed="false"/>
    <row r="571" s="2" customFormat="true" ht="13.8" hidden="false" customHeight="false" outlineLevel="0" collapsed="false"/>
    <row r="572" s="2" customFormat="true" ht="13.8" hidden="false" customHeight="false" outlineLevel="0" collapsed="false"/>
    <row r="573" s="2" customFormat="true" ht="13.8" hidden="false" customHeight="false" outlineLevel="0" collapsed="false"/>
    <row r="574" s="2" customFormat="true" ht="13.8" hidden="false" customHeight="false" outlineLevel="0" collapsed="false"/>
    <row r="575" s="2" customFormat="true" ht="13.8" hidden="false" customHeight="false" outlineLevel="0" collapsed="false"/>
    <row r="576" s="2" customFormat="true" ht="13.8" hidden="false" customHeight="false" outlineLevel="0" collapsed="false"/>
    <row r="577" s="2" customFormat="true" ht="13.8" hidden="false" customHeight="false" outlineLevel="0" collapsed="false"/>
    <row r="578" s="2" customFormat="true" ht="13.8" hidden="false" customHeight="false" outlineLevel="0" collapsed="false"/>
    <row r="579" s="2" customFormat="true" ht="13.8" hidden="false" customHeight="false" outlineLevel="0" collapsed="false"/>
    <row r="580" s="2" customFormat="true" ht="13.8" hidden="false" customHeight="false" outlineLevel="0" collapsed="false"/>
    <row r="581" s="2" customFormat="true" ht="13.8" hidden="false" customHeight="false" outlineLevel="0" collapsed="false"/>
    <row r="582" s="2" customFormat="true" ht="13.8" hidden="false" customHeight="false" outlineLevel="0" collapsed="false"/>
    <row r="583" s="2" customFormat="true" ht="13.8" hidden="false" customHeight="false" outlineLevel="0" collapsed="false"/>
    <row r="584" s="2" customFormat="true" ht="13.8" hidden="false" customHeight="false" outlineLevel="0" collapsed="false"/>
    <row r="585" s="2" customFormat="true" ht="13.8" hidden="false" customHeight="false" outlineLevel="0" collapsed="false"/>
    <row r="586" s="2" customFormat="true" ht="13.8" hidden="false" customHeight="false" outlineLevel="0" collapsed="false"/>
    <row r="587" s="2" customFormat="true" ht="13.8" hidden="false" customHeight="false" outlineLevel="0" collapsed="false"/>
    <row r="588" s="2" customFormat="true" ht="13.8" hidden="false" customHeight="false" outlineLevel="0" collapsed="false"/>
    <row r="589" s="2" customFormat="true" ht="13.8" hidden="false" customHeight="false" outlineLevel="0" collapsed="false"/>
    <row r="590" s="2" customFormat="true" ht="13.8" hidden="false" customHeight="false" outlineLevel="0" collapsed="false"/>
    <row r="591" s="2" customFormat="true" ht="13.8" hidden="false" customHeight="false" outlineLevel="0" collapsed="false"/>
    <row r="592" s="2" customFormat="true" ht="13.8" hidden="false" customHeight="false" outlineLevel="0" collapsed="false"/>
    <row r="593" s="2" customFormat="true" ht="13.8" hidden="false" customHeight="false" outlineLevel="0" collapsed="false"/>
    <row r="594" s="2" customFormat="true" ht="13.8" hidden="false" customHeight="false" outlineLevel="0" collapsed="false"/>
    <row r="595" s="2" customFormat="true" ht="13.8" hidden="false" customHeight="false" outlineLevel="0" collapsed="false"/>
    <row r="596" s="2" customFormat="true" ht="13.8" hidden="false" customHeight="false" outlineLevel="0" collapsed="false"/>
    <row r="597" s="2" customFormat="true" ht="13.8" hidden="false" customHeight="false" outlineLevel="0" collapsed="false"/>
    <row r="598" s="2" customFormat="true" ht="13.8" hidden="false" customHeight="false" outlineLevel="0" collapsed="false"/>
    <row r="599" s="2" customFormat="true" ht="13.8" hidden="false" customHeight="false" outlineLevel="0" collapsed="false"/>
    <row r="600" s="2" customFormat="true" ht="13.8" hidden="false" customHeight="false" outlineLevel="0" collapsed="false"/>
    <row r="601" s="2" customFormat="true" ht="13.8" hidden="false" customHeight="false" outlineLevel="0" collapsed="false"/>
    <row r="602" s="2" customFormat="true" ht="13.8" hidden="false" customHeight="false" outlineLevel="0" collapsed="false"/>
    <row r="603" s="2" customFormat="true" ht="13.8" hidden="false" customHeight="false" outlineLevel="0" collapsed="false"/>
    <row r="604" s="2" customFormat="true" ht="13.8" hidden="false" customHeight="false" outlineLevel="0" collapsed="false"/>
    <row r="605" s="2" customFormat="true" ht="13.8" hidden="false" customHeight="false" outlineLevel="0" collapsed="false"/>
    <row r="606" s="2" customFormat="true" ht="13.8" hidden="false" customHeight="false" outlineLevel="0" collapsed="false"/>
    <row r="607" s="2" customFormat="true" ht="13.8" hidden="false" customHeight="false" outlineLevel="0" collapsed="false"/>
    <row r="608" s="2" customFormat="true" ht="13.8" hidden="false" customHeight="false" outlineLevel="0" collapsed="false"/>
    <row r="609" s="2" customFormat="true" ht="13.8" hidden="false" customHeight="false" outlineLevel="0" collapsed="false"/>
    <row r="610" s="2" customFormat="true" ht="13.8" hidden="false" customHeight="false" outlineLevel="0" collapsed="false"/>
    <row r="611" s="2" customFormat="true" ht="13.8" hidden="false" customHeight="false" outlineLevel="0" collapsed="false"/>
    <row r="612" s="2" customFormat="true" ht="13.8" hidden="false" customHeight="false" outlineLevel="0" collapsed="false"/>
    <row r="613" s="2" customFormat="true" ht="13.8" hidden="false" customHeight="false" outlineLevel="0" collapsed="false"/>
    <row r="614" s="2" customFormat="true" ht="13.8" hidden="false" customHeight="false" outlineLevel="0" collapsed="false"/>
    <row r="615" s="2" customFormat="true" ht="13.8" hidden="false" customHeight="false" outlineLevel="0" collapsed="false"/>
    <row r="616" s="2" customFormat="true" ht="13.8" hidden="false" customHeight="false" outlineLevel="0" collapsed="false"/>
    <row r="617" s="2" customFormat="true" ht="13.8" hidden="false" customHeight="false" outlineLevel="0" collapsed="false"/>
    <row r="618" s="2" customFormat="true" ht="13.8" hidden="false" customHeight="false" outlineLevel="0" collapsed="false"/>
    <row r="619" s="2" customFormat="true" ht="13.8" hidden="false" customHeight="false" outlineLevel="0" collapsed="false"/>
    <row r="620" s="2" customFormat="true" ht="13.8" hidden="false" customHeight="false" outlineLevel="0" collapsed="false"/>
    <row r="621" s="2" customFormat="true" ht="13.8" hidden="false" customHeight="false" outlineLevel="0" collapsed="false"/>
    <row r="622" s="2" customFormat="true" ht="13.8" hidden="false" customHeight="false" outlineLevel="0" collapsed="false"/>
    <row r="623" s="2" customFormat="true" ht="13.8" hidden="false" customHeight="false" outlineLevel="0" collapsed="false"/>
    <row r="624" s="2" customFormat="true" ht="13.8" hidden="false" customHeight="false" outlineLevel="0" collapsed="false"/>
    <row r="625" s="2" customFormat="true" ht="13.8" hidden="false" customHeight="false" outlineLevel="0" collapsed="false"/>
    <row r="626" s="2" customFormat="true" ht="13.8" hidden="false" customHeight="false" outlineLevel="0" collapsed="false"/>
    <row r="627" s="2" customFormat="true" ht="13.8" hidden="false" customHeight="false" outlineLevel="0" collapsed="false"/>
    <row r="628" s="2" customFormat="true" ht="13.8" hidden="false" customHeight="false" outlineLevel="0" collapsed="false"/>
    <row r="629" s="2" customFormat="true" ht="13.8" hidden="false" customHeight="false" outlineLevel="0" collapsed="false"/>
    <row r="630" s="2" customFormat="true" ht="13.8" hidden="false" customHeight="false" outlineLevel="0" collapsed="false"/>
    <row r="631" s="2" customFormat="true" ht="13.8" hidden="false" customHeight="false" outlineLevel="0" collapsed="false"/>
    <row r="632" s="2" customFormat="true" ht="13.8" hidden="false" customHeight="false" outlineLevel="0" collapsed="false"/>
    <row r="633" s="2" customFormat="true" ht="13.8" hidden="false" customHeight="false" outlineLevel="0" collapsed="false"/>
    <row r="634" s="2" customFormat="true" ht="13.8" hidden="false" customHeight="false" outlineLevel="0" collapsed="false"/>
    <row r="635" s="2" customFormat="true" ht="13.8" hidden="false" customHeight="false" outlineLevel="0" collapsed="false"/>
    <row r="636" s="2" customFormat="true" ht="13.8" hidden="false" customHeight="false" outlineLevel="0" collapsed="false"/>
    <row r="637" s="2" customFormat="true" ht="13.8" hidden="false" customHeight="false" outlineLevel="0" collapsed="false"/>
    <row r="638" s="2" customFormat="true" ht="13.8" hidden="false" customHeight="false" outlineLevel="0" collapsed="false"/>
    <row r="639" s="2" customFormat="true" ht="13.8" hidden="false" customHeight="false" outlineLevel="0" collapsed="false"/>
    <row r="640" s="2" customFormat="true" ht="13.8" hidden="false" customHeight="false" outlineLevel="0" collapsed="false"/>
    <row r="641" s="2" customFormat="true" ht="13.8" hidden="false" customHeight="false" outlineLevel="0" collapsed="false"/>
    <row r="642" s="2" customFormat="true" ht="13.8" hidden="false" customHeight="false" outlineLevel="0" collapsed="false"/>
    <row r="643" s="2" customFormat="true" ht="13.8" hidden="false" customHeight="false" outlineLevel="0" collapsed="false"/>
    <row r="644" s="2" customFormat="true" ht="13.8" hidden="false" customHeight="false" outlineLevel="0" collapsed="false"/>
    <row r="645" s="2" customFormat="true" ht="13.8" hidden="false" customHeight="false" outlineLevel="0" collapsed="false"/>
    <row r="646" s="2" customFormat="true" ht="13.8" hidden="false" customHeight="false" outlineLevel="0" collapsed="false"/>
    <row r="647" s="2" customFormat="true" ht="13.8" hidden="false" customHeight="false" outlineLevel="0" collapsed="false"/>
    <row r="648" s="2" customFormat="true" ht="13.8" hidden="false" customHeight="false" outlineLevel="0" collapsed="false"/>
    <row r="649" s="2" customFormat="true" ht="13.8" hidden="false" customHeight="false" outlineLevel="0" collapsed="false"/>
    <row r="650" s="2" customFormat="true" ht="13.8" hidden="false" customHeight="false" outlineLevel="0" collapsed="false"/>
    <row r="651" s="2" customFormat="true" ht="13.8" hidden="false" customHeight="false" outlineLevel="0" collapsed="false"/>
    <row r="652" s="2" customFormat="true" ht="13.8" hidden="false" customHeight="false" outlineLevel="0" collapsed="false"/>
    <row r="653" s="2" customFormat="true" ht="13.8" hidden="false" customHeight="false" outlineLevel="0" collapsed="false"/>
    <row r="654" s="2" customFormat="true" ht="13.8" hidden="false" customHeight="false" outlineLevel="0" collapsed="false"/>
    <row r="655" s="2" customFormat="true" ht="13.8" hidden="false" customHeight="false" outlineLevel="0" collapsed="false"/>
    <row r="656" s="2" customFormat="true" ht="13.8" hidden="false" customHeight="false" outlineLevel="0" collapsed="false"/>
    <row r="657" s="2" customFormat="true" ht="13.8" hidden="false" customHeight="false" outlineLevel="0" collapsed="false"/>
    <row r="658" s="2" customFormat="true" ht="13.8" hidden="false" customHeight="false" outlineLevel="0" collapsed="false"/>
    <row r="659" s="2" customFormat="true" ht="13.8" hidden="false" customHeight="false" outlineLevel="0" collapsed="false"/>
    <row r="660" s="2" customFormat="true" ht="13.8" hidden="false" customHeight="false" outlineLevel="0" collapsed="false"/>
    <row r="661" s="2" customFormat="true" ht="13.8" hidden="false" customHeight="false" outlineLevel="0" collapsed="false"/>
    <row r="662" s="2" customFormat="true" ht="13.8" hidden="false" customHeight="false" outlineLevel="0" collapsed="false"/>
    <row r="663" s="2" customFormat="true" ht="13.8" hidden="false" customHeight="false" outlineLevel="0" collapsed="false"/>
    <row r="664" s="2" customFormat="true" ht="13.8" hidden="false" customHeight="false" outlineLevel="0" collapsed="false"/>
    <row r="665" s="2" customFormat="true" ht="13.8" hidden="false" customHeight="false" outlineLevel="0" collapsed="false"/>
    <row r="666" s="2" customFormat="true" ht="13.8" hidden="false" customHeight="false" outlineLevel="0" collapsed="false"/>
    <row r="667" s="2" customFormat="true" ht="13.8" hidden="false" customHeight="false" outlineLevel="0" collapsed="false"/>
    <row r="668" s="2" customFormat="true" ht="13.8" hidden="false" customHeight="false" outlineLevel="0" collapsed="false"/>
    <row r="669" s="2" customFormat="true" ht="13.8" hidden="false" customHeight="false" outlineLevel="0" collapsed="false"/>
    <row r="670" s="2" customFormat="true" ht="13.8" hidden="false" customHeight="false" outlineLevel="0" collapsed="false"/>
    <row r="671" s="2" customFormat="true" ht="13.8" hidden="false" customHeight="false" outlineLevel="0" collapsed="false"/>
    <row r="672" s="2" customFormat="true" ht="13.8" hidden="false" customHeight="false" outlineLevel="0" collapsed="false"/>
    <row r="673" s="2" customFormat="true" ht="13.8" hidden="false" customHeight="false" outlineLevel="0" collapsed="false"/>
    <row r="674" s="2" customFormat="true" ht="13.8" hidden="false" customHeight="false" outlineLevel="0" collapsed="false"/>
    <row r="675" s="2" customFormat="true" ht="13.8" hidden="false" customHeight="false" outlineLevel="0" collapsed="false"/>
    <row r="676" s="2" customFormat="true" ht="13.8" hidden="false" customHeight="false" outlineLevel="0" collapsed="false"/>
    <row r="677" s="2" customFormat="true" ht="13.8" hidden="false" customHeight="false" outlineLevel="0" collapsed="false"/>
    <row r="678" s="2" customFormat="true" ht="13.8" hidden="false" customHeight="false" outlineLevel="0" collapsed="false"/>
    <row r="679" s="2" customFormat="true" ht="13.8" hidden="false" customHeight="false" outlineLevel="0" collapsed="false"/>
    <row r="680" s="2" customFormat="true" ht="13.8" hidden="false" customHeight="false" outlineLevel="0" collapsed="false"/>
    <row r="681" s="2" customFormat="true" ht="13.8" hidden="false" customHeight="false" outlineLevel="0" collapsed="false"/>
    <row r="682" s="2" customFormat="true" ht="13.8" hidden="false" customHeight="false" outlineLevel="0" collapsed="false"/>
    <row r="683" s="2" customFormat="true" ht="13.8" hidden="false" customHeight="false" outlineLevel="0" collapsed="false"/>
    <row r="684" s="2" customFormat="true" ht="13.8" hidden="false" customHeight="false" outlineLevel="0" collapsed="false"/>
    <row r="685" s="2" customFormat="true" ht="13.8" hidden="false" customHeight="false" outlineLevel="0" collapsed="false"/>
    <row r="686" s="2" customFormat="true" ht="13.8" hidden="false" customHeight="false" outlineLevel="0" collapsed="false"/>
    <row r="687" s="2" customFormat="true" ht="13.8" hidden="false" customHeight="false" outlineLevel="0" collapsed="false"/>
    <row r="688" s="2" customFormat="true" ht="13.8" hidden="false" customHeight="false" outlineLevel="0" collapsed="false"/>
    <row r="689" s="2" customFormat="true" ht="13.8" hidden="false" customHeight="false" outlineLevel="0" collapsed="false"/>
    <row r="690" s="2" customFormat="true" ht="13.8" hidden="false" customHeight="false" outlineLevel="0" collapsed="false"/>
    <row r="691" s="2" customFormat="true" ht="13.8" hidden="false" customHeight="false" outlineLevel="0" collapsed="false"/>
    <row r="692" s="2" customFormat="true" ht="13.8" hidden="false" customHeight="false" outlineLevel="0" collapsed="false"/>
    <row r="693" s="2" customFormat="true" ht="13.8" hidden="false" customHeight="false" outlineLevel="0" collapsed="false"/>
    <row r="694" s="2" customFormat="true" ht="13.8" hidden="false" customHeight="false" outlineLevel="0" collapsed="false"/>
    <row r="695" s="2" customFormat="true" ht="13.8" hidden="false" customHeight="false" outlineLevel="0" collapsed="false"/>
    <row r="696" s="2" customFormat="true" ht="13.8" hidden="false" customHeight="false" outlineLevel="0" collapsed="false"/>
    <row r="697" s="2" customFormat="true" ht="13.8" hidden="false" customHeight="false" outlineLevel="0" collapsed="false"/>
    <row r="698" s="2" customFormat="true" ht="13.8" hidden="false" customHeight="false" outlineLevel="0" collapsed="false"/>
    <row r="699" s="2" customFormat="true" ht="13.8" hidden="false" customHeight="false" outlineLevel="0" collapsed="false"/>
    <row r="700" s="2" customFormat="true" ht="13.8" hidden="false" customHeight="false" outlineLevel="0" collapsed="false"/>
    <row r="701" s="2" customFormat="true" ht="13.8" hidden="false" customHeight="false" outlineLevel="0" collapsed="false"/>
    <row r="702" s="2" customFormat="true" ht="13.8" hidden="false" customHeight="false" outlineLevel="0" collapsed="false"/>
    <row r="703" s="2" customFormat="true" ht="13.8" hidden="false" customHeight="false" outlineLevel="0" collapsed="false"/>
    <row r="704" s="2" customFormat="true" ht="13.8" hidden="false" customHeight="false" outlineLevel="0" collapsed="false"/>
    <row r="705" s="2" customFormat="true" ht="13.8" hidden="false" customHeight="false" outlineLevel="0" collapsed="false"/>
    <row r="706" s="2" customFormat="true" ht="13.8" hidden="false" customHeight="false" outlineLevel="0" collapsed="false"/>
    <row r="707" s="2" customFormat="true" ht="13.8" hidden="false" customHeight="false" outlineLevel="0" collapsed="false"/>
    <row r="708" s="2" customFormat="true" ht="13.8" hidden="false" customHeight="false" outlineLevel="0" collapsed="false"/>
    <row r="709" s="2" customFormat="true" ht="13.8" hidden="false" customHeight="false" outlineLevel="0" collapsed="false"/>
    <row r="710" s="2" customFormat="true" ht="13.8" hidden="false" customHeight="false" outlineLevel="0" collapsed="false"/>
    <row r="711" s="2" customFormat="true" ht="13.8" hidden="false" customHeight="false" outlineLevel="0" collapsed="false"/>
    <row r="712" s="2" customFormat="true" ht="13.8" hidden="false" customHeight="false" outlineLevel="0" collapsed="false"/>
    <row r="713" s="2" customFormat="true" ht="13.8" hidden="false" customHeight="false" outlineLevel="0" collapsed="false"/>
    <row r="714" s="2" customFormat="true" ht="13.8" hidden="false" customHeight="false" outlineLevel="0" collapsed="false"/>
    <row r="715" s="2" customFormat="true" ht="13.8" hidden="false" customHeight="false" outlineLevel="0" collapsed="false"/>
    <row r="716" s="2" customFormat="true" ht="13.8" hidden="false" customHeight="false" outlineLevel="0" collapsed="false"/>
    <row r="717" s="2" customFormat="true" ht="13.8" hidden="false" customHeight="false" outlineLevel="0" collapsed="false"/>
    <row r="718" s="2" customFormat="true" ht="13.8" hidden="false" customHeight="false" outlineLevel="0" collapsed="false"/>
    <row r="719" s="2" customFormat="true" ht="13.8" hidden="false" customHeight="false" outlineLevel="0" collapsed="false"/>
    <row r="720" s="2" customFormat="true" ht="13.8" hidden="false" customHeight="false" outlineLevel="0" collapsed="false"/>
    <row r="721" s="2" customFormat="true" ht="13.8" hidden="false" customHeight="false" outlineLevel="0" collapsed="false"/>
    <row r="722" s="2" customFormat="true" ht="13.8" hidden="false" customHeight="false" outlineLevel="0" collapsed="false"/>
    <row r="723" s="2" customFormat="true" ht="13.8" hidden="false" customHeight="false" outlineLevel="0" collapsed="false"/>
    <row r="724" s="2" customFormat="true" ht="13.8" hidden="false" customHeight="false" outlineLevel="0" collapsed="false"/>
    <row r="725" s="2" customFormat="true" ht="13.8" hidden="false" customHeight="false" outlineLevel="0" collapsed="false"/>
    <row r="726" s="2" customFormat="true" ht="13.8" hidden="false" customHeight="false" outlineLevel="0" collapsed="false"/>
    <row r="727" s="2" customFormat="true" ht="13.8" hidden="false" customHeight="false" outlineLevel="0" collapsed="false"/>
    <row r="728" s="2" customFormat="true" ht="13.8" hidden="false" customHeight="false" outlineLevel="0" collapsed="false"/>
    <row r="729" s="2" customFormat="true" ht="13.8" hidden="false" customHeight="false" outlineLevel="0" collapsed="false"/>
    <row r="730" s="2" customFormat="true" ht="13.8" hidden="false" customHeight="false" outlineLevel="0" collapsed="false"/>
    <row r="731" s="2" customFormat="true" ht="13.8" hidden="false" customHeight="false" outlineLevel="0" collapsed="false"/>
    <row r="732" s="2" customFormat="true" ht="13.8" hidden="false" customHeight="false" outlineLevel="0" collapsed="false"/>
    <row r="733" s="2" customFormat="true" ht="13.8" hidden="false" customHeight="false" outlineLevel="0" collapsed="false"/>
    <row r="734" s="2" customFormat="true" ht="13.8" hidden="false" customHeight="false" outlineLevel="0" collapsed="false"/>
    <row r="735" s="2" customFormat="true" ht="13.8" hidden="false" customHeight="false" outlineLevel="0" collapsed="false"/>
    <row r="736" s="2" customFormat="true" ht="13.8" hidden="false" customHeight="false" outlineLevel="0" collapsed="false"/>
    <row r="737" s="2" customFormat="true" ht="13.8" hidden="false" customHeight="false" outlineLevel="0" collapsed="false"/>
    <row r="738" s="2" customFormat="true" ht="13.8" hidden="false" customHeight="false" outlineLevel="0" collapsed="false"/>
    <row r="739" s="2" customFormat="true" ht="13.8" hidden="false" customHeight="false" outlineLevel="0" collapsed="false"/>
    <row r="740" s="2" customFormat="true" ht="13.8" hidden="false" customHeight="false" outlineLevel="0" collapsed="false"/>
    <row r="741" s="2" customFormat="true" ht="13.8" hidden="false" customHeight="false" outlineLevel="0" collapsed="false"/>
    <row r="742" s="2" customFormat="true" ht="13.8" hidden="false" customHeight="false" outlineLevel="0" collapsed="false"/>
    <row r="743" s="2" customFormat="true" ht="13.8" hidden="false" customHeight="false" outlineLevel="0" collapsed="false"/>
    <row r="744" s="2" customFormat="true" ht="13.8" hidden="false" customHeight="false" outlineLevel="0" collapsed="false"/>
    <row r="745" s="2" customFormat="true" ht="13.8" hidden="false" customHeight="false" outlineLevel="0" collapsed="false"/>
    <row r="746" s="2" customFormat="true" ht="13.8" hidden="false" customHeight="false" outlineLevel="0" collapsed="false"/>
    <row r="747" s="2" customFormat="true" ht="13.8" hidden="false" customHeight="false" outlineLevel="0" collapsed="false"/>
    <row r="748" s="2" customFormat="true" ht="13.8" hidden="false" customHeight="false" outlineLevel="0" collapsed="false"/>
    <row r="749" s="2" customFormat="true" ht="13.8" hidden="false" customHeight="false" outlineLevel="0" collapsed="false"/>
    <row r="750" s="2" customFormat="true" ht="13.8" hidden="false" customHeight="false" outlineLevel="0" collapsed="false"/>
    <row r="751" s="2" customFormat="true" ht="13.8" hidden="false" customHeight="false" outlineLevel="0" collapsed="false"/>
    <row r="752" s="2" customFormat="true" ht="13.8" hidden="false" customHeight="false" outlineLevel="0" collapsed="false"/>
    <row r="753" s="2" customFormat="true" ht="13.8" hidden="false" customHeight="false" outlineLevel="0" collapsed="false"/>
    <row r="754" s="2" customFormat="true" ht="13.8" hidden="false" customHeight="false" outlineLevel="0" collapsed="false"/>
    <row r="755" s="2" customFormat="true" ht="13.8" hidden="false" customHeight="false" outlineLevel="0" collapsed="false"/>
    <row r="756" s="2" customFormat="true" ht="13.8" hidden="false" customHeight="false" outlineLevel="0" collapsed="false"/>
    <row r="757" s="2" customFormat="true" ht="13.8" hidden="false" customHeight="false" outlineLevel="0" collapsed="false"/>
    <row r="758" s="2" customFormat="true" ht="13.8" hidden="false" customHeight="false" outlineLevel="0" collapsed="false"/>
    <row r="759" s="2" customFormat="true" ht="13.8" hidden="false" customHeight="false" outlineLevel="0" collapsed="false"/>
    <row r="760" s="2" customFormat="true" ht="13.8" hidden="false" customHeight="false" outlineLevel="0" collapsed="false"/>
    <row r="761" s="2" customFormat="true" ht="13.8" hidden="false" customHeight="false" outlineLevel="0" collapsed="false"/>
    <row r="762" s="2" customFormat="true" ht="13.8" hidden="false" customHeight="false" outlineLevel="0" collapsed="false"/>
    <row r="763" s="2" customFormat="true" ht="13.8" hidden="false" customHeight="false" outlineLevel="0" collapsed="false"/>
    <row r="764" s="2" customFormat="true" ht="13.8" hidden="false" customHeight="false" outlineLevel="0" collapsed="false"/>
    <row r="765" s="2" customFormat="true" ht="13.8" hidden="false" customHeight="false" outlineLevel="0" collapsed="false"/>
    <row r="766" s="2" customFormat="true" ht="13.8" hidden="false" customHeight="false" outlineLevel="0" collapsed="false"/>
    <row r="767" s="2" customFormat="true" ht="13.8" hidden="false" customHeight="false" outlineLevel="0" collapsed="false"/>
    <row r="768" s="2" customFormat="true" ht="13.8" hidden="false" customHeight="false" outlineLevel="0" collapsed="false"/>
    <row r="769" s="2" customFormat="true" ht="13.8" hidden="false" customHeight="false" outlineLevel="0" collapsed="false"/>
    <row r="770" s="2" customFormat="true" ht="13.8" hidden="false" customHeight="false" outlineLevel="0" collapsed="false"/>
    <row r="771" s="2" customFormat="true" ht="13.8" hidden="false" customHeight="false" outlineLevel="0" collapsed="false"/>
    <row r="772" s="2" customFormat="true" ht="13.8" hidden="false" customHeight="false" outlineLevel="0" collapsed="false"/>
    <row r="773" s="2" customFormat="true" ht="13.8" hidden="false" customHeight="false" outlineLevel="0" collapsed="false"/>
    <row r="774" s="2" customFormat="true" ht="13.8" hidden="false" customHeight="false" outlineLevel="0" collapsed="false"/>
    <row r="775" s="2" customFormat="true" ht="13.8" hidden="false" customHeight="false" outlineLevel="0" collapsed="false"/>
    <row r="776" s="2" customFormat="true" ht="13.8" hidden="false" customHeight="false" outlineLevel="0" collapsed="false"/>
    <row r="777" s="2" customFormat="true" ht="13.8" hidden="false" customHeight="false" outlineLevel="0" collapsed="false"/>
    <row r="778" s="2" customFormat="true" ht="13.8" hidden="false" customHeight="false" outlineLevel="0" collapsed="false"/>
    <row r="779" s="2" customFormat="true" ht="13.8" hidden="false" customHeight="false" outlineLevel="0" collapsed="false"/>
    <row r="780" s="2" customFormat="true" ht="13.8" hidden="false" customHeight="false" outlineLevel="0" collapsed="false"/>
    <row r="781" s="2" customFormat="true" ht="13.8" hidden="false" customHeight="false" outlineLevel="0" collapsed="false"/>
    <row r="782" s="2" customFormat="true" ht="13.8" hidden="false" customHeight="false" outlineLevel="0" collapsed="false"/>
    <row r="783" s="2" customFormat="true" ht="13.8" hidden="false" customHeight="false" outlineLevel="0" collapsed="false"/>
    <row r="784" s="2" customFormat="true" ht="13.8" hidden="false" customHeight="false" outlineLevel="0" collapsed="false"/>
    <row r="785" s="2" customFormat="true" ht="13.8" hidden="false" customHeight="false" outlineLevel="0" collapsed="false"/>
    <row r="786" s="2" customFormat="true" ht="13.8" hidden="false" customHeight="false" outlineLevel="0" collapsed="false"/>
    <row r="787" s="2" customFormat="true" ht="13.8" hidden="false" customHeight="false" outlineLevel="0" collapsed="false"/>
    <row r="788" s="2" customFormat="true" ht="13.8" hidden="false" customHeight="false" outlineLevel="0" collapsed="false"/>
    <row r="789" s="2" customFormat="true" ht="13.8" hidden="false" customHeight="false" outlineLevel="0" collapsed="false"/>
    <row r="790" s="2" customFormat="true" ht="13.8" hidden="false" customHeight="false" outlineLevel="0" collapsed="false"/>
    <row r="791" s="2" customFormat="true" ht="13.8" hidden="false" customHeight="false" outlineLevel="0" collapsed="false"/>
    <row r="792" s="2" customFormat="true" ht="13.8" hidden="false" customHeight="false" outlineLevel="0" collapsed="false"/>
    <row r="793" s="2" customFormat="true" ht="13.8" hidden="false" customHeight="false" outlineLevel="0" collapsed="false"/>
    <row r="794" s="2" customFormat="true" ht="13.8" hidden="false" customHeight="false" outlineLevel="0" collapsed="false"/>
    <row r="795" s="2" customFormat="true" ht="13.8" hidden="false" customHeight="false" outlineLevel="0" collapsed="false"/>
    <row r="796" s="2" customFormat="true" ht="13.8" hidden="false" customHeight="false" outlineLevel="0" collapsed="false"/>
    <row r="797" s="2" customFormat="true" ht="13.8" hidden="false" customHeight="false" outlineLevel="0" collapsed="false"/>
    <row r="798" s="2" customFormat="true" ht="13.8" hidden="false" customHeight="false" outlineLevel="0" collapsed="false"/>
    <row r="799" s="2" customFormat="true" ht="13.8" hidden="false" customHeight="false" outlineLevel="0" collapsed="false"/>
    <row r="800" s="2" customFormat="true" ht="13.8" hidden="false" customHeight="false" outlineLevel="0" collapsed="false"/>
    <row r="801" s="2" customFormat="true" ht="13.8" hidden="false" customHeight="false" outlineLevel="0" collapsed="false"/>
    <row r="802" s="2" customFormat="true" ht="13.8" hidden="false" customHeight="false" outlineLevel="0" collapsed="false"/>
    <row r="803" s="2" customFormat="true" ht="13.8" hidden="false" customHeight="false" outlineLevel="0" collapsed="false"/>
    <row r="804" s="2" customFormat="true" ht="13.8" hidden="false" customHeight="false" outlineLevel="0" collapsed="false"/>
    <row r="805" s="2" customFormat="true" ht="13.8" hidden="false" customHeight="false" outlineLevel="0" collapsed="false"/>
    <row r="806" s="2" customFormat="true" ht="13.8" hidden="false" customHeight="false" outlineLevel="0" collapsed="false"/>
    <row r="807" s="2" customFormat="true" ht="13.8" hidden="false" customHeight="false" outlineLevel="0" collapsed="false"/>
    <row r="808" s="2" customFormat="true" ht="13.8" hidden="false" customHeight="false" outlineLevel="0" collapsed="false"/>
    <row r="809" s="2" customFormat="true" ht="13.8" hidden="false" customHeight="false" outlineLevel="0" collapsed="false"/>
    <row r="810" s="2" customFormat="true" ht="13.8" hidden="false" customHeight="false" outlineLevel="0" collapsed="false"/>
    <row r="811" s="2" customFormat="true" ht="13.8" hidden="false" customHeight="false" outlineLevel="0" collapsed="false"/>
    <row r="812" s="2" customFormat="true" ht="13.8" hidden="false" customHeight="false" outlineLevel="0" collapsed="false"/>
    <row r="813" s="2" customFormat="true" ht="13.8" hidden="false" customHeight="false" outlineLevel="0" collapsed="false"/>
    <row r="814" s="2" customFormat="true" ht="13.8" hidden="false" customHeight="false" outlineLevel="0" collapsed="false"/>
    <row r="815" s="2" customFormat="true" ht="13.8" hidden="false" customHeight="false" outlineLevel="0" collapsed="false"/>
    <row r="816" s="2" customFormat="true" ht="13.8" hidden="false" customHeight="false" outlineLevel="0" collapsed="false"/>
    <row r="817" s="2" customFormat="true" ht="13.8" hidden="false" customHeight="false" outlineLevel="0" collapsed="false"/>
    <row r="818" s="2" customFormat="true" ht="13.8" hidden="false" customHeight="false" outlineLevel="0" collapsed="false"/>
    <row r="819" s="2" customFormat="true" ht="13.8" hidden="false" customHeight="false" outlineLevel="0" collapsed="false"/>
    <row r="820" s="2" customFormat="true" ht="13.8" hidden="false" customHeight="false" outlineLevel="0" collapsed="false"/>
    <row r="821" s="2" customFormat="true" ht="13.8" hidden="false" customHeight="false" outlineLevel="0" collapsed="false"/>
    <row r="822" s="2" customFormat="true" ht="13.8" hidden="false" customHeight="false" outlineLevel="0" collapsed="false"/>
    <row r="823" s="2" customFormat="true" ht="13.8" hidden="false" customHeight="false" outlineLevel="0" collapsed="false"/>
    <row r="824" s="2" customFormat="true" ht="13.8" hidden="false" customHeight="false" outlineLevel="0" collapsed="false"/>
    <row r="825" s="2" customFormat="true" ht="13.8" hidden="false" customHeight="false" outlineLevel="0" collapsed="false"/>
    <row r="826" s="2" customFormat="true" ht="13.8" hidden="false" customHeight="false" outlineLevel="0" collapsed="false"/>
    <row r="827" s="2" customFormat="true" ht="13.8" hidden="false" customHeight="false" outlineLevel="0" collapsed="false"/>
    <row r="828" s="2" customFormat="true" ht="13.8" hidden="false" customHeight="false" outlineLevel="0" collapsed="false"/>
    <row r="829" s="2" customFormat="true" ht="13.8" hidden="false" customHeight="false" outlineLevel="0" collapsed="false"/>
    <row r="830" s="2" customFormat="true" ht="13.8" hidden="false" customHeight="false" outlineLevel="0" collapsed="false"/>
    <row r="831" s="2" customFormat="true" ht="13.8" hidden="false" customHeight="false" outlineLevel="0" collapsed="false"/>
    <row r="832" s="2" customFormat="true" ht="13.8" hidden="false" customHeight="false" outlineLevel="0" collapsed="false"/>
    <row r="833" s="2" customFormat="true" ht="13.8" hidden="false" customHeight="false" outlineLevel="0" collapsed="false"/>
    <row r="834" s="2" customFormat="true" ht="13.8" hidden="false" customHeight="false" outlineLevel="0" collapsed="false"/>
    <row r="835" s="2" customFormat="true" ht="13.8" hidden="false" customHeight="false" outlineLevel="0" collapsed="false"/>
    <row r="836" s="2" customFormat="true" ht="13.8" hidden="false" customHeight="false" outlineLevel="0" collapsed="false"/>
    <row r="837" s="2" customFormat="true" ht="13.8" hidden="false" customHeight="false" outlineLevel="0" collapsed="false"/>
    <row r="838" s="2" customFormat="true" ht="13.8" hidden="false" customHeight="false" outlineLevel="0" collapsed="false"/>
    <row r="839" s="2" customFormat="true" ht="13.8" hidden="false" customHeight="false" outlineLevel="0" collapsed="false"/>
    <row r="840" s="2" customFormat="true" ht="13.8" hidden="false" customHeight="false" outlineLevel="0" collapsed="false"/>
    <row r="841" s="2" customFormat="true" ht="13.8" hidden="false" customHeight="false" outlineLevel="0" collapsed="false"/>
    <row r="842" s="2" customFormat="true" ht="13.8" hidden="false" customHeight="false" outlineLevel="0" collapsed="false"/>
    <row r="843" s="2" customFormat="true" ht="13.8" hidden="false" customHeight="false" outlineLevel="0" collapsed="false"/>
    <row r="844" s="2" customFormat="true" ht="13.8" hidden="false" customHeight="false" outlineLevel="0" collapsed="false"/>
    <row r="845" s="2" customFormat="true" ht="13.8" hidden="false" customHeight="false" outlineLevel="0" collapsed="false"/>
    <row r="846" s="2" customFormat="true" ht="13.8" hidden="false" customHeight="false" outlineLevel="0" collapsed="false"/>
    <row r="847" s="2" customFormat="true" ht="13.8" hidden="false" customHeight="false" outlineLevel="0" collapsed="false"/>
    <row r="848" s="2" customFormat="true" ht="13.8" hidden="false" customHeight="false" outlineLevel="0" collapsed="false"/>
    <row r="849" s="2" customFormat="true" ht="13.8" hidden="false" customHeight="false" outlineLevel="0" collapsed="false"/>
    <row r="850" s="2" customFormat="true" ht="13.8" hidden="false" customHeight="false" outlineLevel="0" collapsed="false"/>
    <row r="851" s="2" customFormat="true" ht="13.8" hidden="false" customHeight="false" outlineLevel="0" collapsed="false"/>
    <row r="852" s="2" customFormat="true" ht="13.8" hidden="false" customHeight="false" outlineLevel="0" collapsed="false"/>
    <row r="853" s="2" customFormat="true" ht="13.8" hidden="false" customHeight="false" outlineLevel="0" collapsed="false"/>
    <row r="854" s="2" customFormat="true" ht="13.8" hidden="false" customHeight="false" outlineLevel="0" collapsed="false"/>
    <row r="855" s="2" customFormat="true" ht="13.8" hidden="false" customHeight="false" outlineLevel="0" collapsed="false"/>
    <row r="856" s="2" customFormat="true" ht="13.8" hidden="false" customHeight="false" outlineLevel="0" collapsed="false"/>
    <row r="857" s="2" customFormat="true" ht="13.8" hidden="false" customHeight="false" outlineLevel="0" collapsed="false"/>
    <row r="858" s="2" customFormat="true" ht="13.8" hidden="false" customHeight="false" outlineLevel="0" collapsed="false"/>
    <row r="859" s="2" customFormat="true" ht="13.8" hidden="false" customHeight="false" outlineLevel="0" collapsed="false"/>
    <row r="860" s="2" customFormat="true" ht="13.8" hidden="false" customHeight="false" outlineLevel="0" collapsed="false"/>
    <row r="861" s="2" customFormat="true" ht="13.8" hidden="false" customHeight="false" outlineLevel="0" collapsed="false"/>
    <row r="862" s="2" customFormat="true" ht="13.8" hidden="false" customHeight="false" outlineLevel="0" collapsed="false"/>
    <row r="863" s="2" customFormat="true" ht="13.8" hidden="false" customHeight="false" outlineLevel="0" collapsed="false"/>
    <row r="864" s="2" customFormat="true" ht="13.8" hidden="false" customHeight="false" outlineLevel="0" collapsed="false"/>
    <row r="865" s="2" customFormat="true" ht="13.8" hidden="false" customHeight="false" outlineLevel="0" collapsed="false"/>
    <row r="866" s="2" customFormat="true" ht="13.8" hidden="false" customHeight="false" outlineLevel="0" collapsed="false"/>
    <row r="867" s="2" customFormat="true" ht="13.8" hidden="false" customHeight="false" outlineLevel="0" collapsed="false"/>
    <row r="868" s="2" customFormat="true" ht="13.8" hidden="false" customHeight="false" outlineLevel="0" collapsed="false"/>
    <row r="869" s="2" customFormat="true" ht="13.8" hidden="false" customHeight="false" outlineLevel="0" collapsed="false"/>
    <row r="870" s="2" customFormat="true" ht="13.8" hidden="false" customHeight="false" outlineLevel="0" collapsed="false"/>
    <row r="871" s="2" customFormat="true" ht="13.8" hidden="false" customHeight="false" outlineLevel="0" collapsed="false"/>
    <row r="872" s="2" customFormat="true" ht="13.8" hidden="false" customHeight="false" outlineLevel="0" collapsed="false"/>
    <row r="873" s="2" customFormat="true" ht="13.8" hidden="false" customHeight="false" outlineLevel="0" collapsed="false"/>
    <row r="874" s="2" customFormat="true" ht="13.8" hidden="false" customHeight="false" outlineLevel="0" collapsed="false"/>
    <row r="875" s="2" customFormat="true" ht="13.8" hidden="false" customHeight="false" outlineLevel="0" collapsed="false"/>
    <row r="876" s="2" customFormat="true" ht="13.8" hidden="false" customHeight="false" outlineLevel="0" collapsed="false"/>
    <row r="877" s="2" customFormat="true" ht="13.8" hidden="false" customHeight="false" outlineLevel="0" collapsed="false"/>
    <row r="878" s="2" customFormat="true" ht="13.8" hidden="false" customHeight="false" outlineLevel="0" collapsed="false"/>
    <row r="879" s="2" customFormat="true" ht="13.8" hidden="false" customHeight="false" outlineLevel="0" collapsed="false"/>
    <row r="880" s="2" customFormat="true" ht="13.8" hidden="false" customHeight="false" outlineLevel="0" collapsed="false"/>
    <row r="881" s="2" customFormat="true" ht="13.8" hidden="false" customHeight="false" outlineLevel="0" collapsed="false"/>
    <row r="882" s="2" customFormat="true" ht="13.8" hidden="false" customHeight="false" outlineLevel="0" collapsed="false"/>
    <row r="883" s="2" customFormat="true" ht="13.8" hidden="false" customHeight="false" outlineLevel="0" collapsed="false"/>
    <row r="884" s="2" customFormat="true" ht="13.8" hidden="false" customHeight="false" outlineLevel="0" collapsed="false"/>
    <row r="885" s="2" customFormat="true" ht="13.8" hidden="false" customHeight="false" outlineLevel="0" collapsed="false"/>
    <row r="886" s="2" customFormat="true" ht="13.8" hidden="false" customHeight="false" outlineLevel="0" collapsed="false"/>
    <row r="887" s="2" customFormat="true" ht="13.8" hidden="false" customHeight="false" outlineLevel="0" collapsed="false"/>
    <row r="888" s="2" customFormat="true" ht="13.8" hidden="false" customHeight="false" outlineLevel="0" collapsed="false"/>
    <row r="889" s="2" customFormat="true" ht="13.8" hidden="false" customHeight="false" outlineLevel="0" collapsed="false"/>
    <row r="890" s="2" customFormat="true" ht="13.8" hidden="false" customHeight="false" outlineLevel="0" collapsed="false"/>
    <row r="891" s="2" customFormat="true" ht="13.8" hidden="false" customHeight="false" outlineLevel="0" collapsed="false"/>
    <row r="892" s="2" customFormat="true" ht="13.8" hidden="false" customHeight="false" outlineLevel="0" collapsed="false"/>
    <row r="893" s="2" customFormat="true" ht="13.8" hidden="false" customHeight="false" outlineLevel="0" collapsed="false"/>
    <row r="894" s="2" customFormat="true" ht="13.8" hidden="false" customHeight="false" outlineLevel="0" collapsed="false"/>
    <row r="895" s="2" customFormat="true" ht="13.8" hidden="false" customHeight="false" outlineLevel="0" collapsed="false"/>
    <row r="896" s="2" customFormat="true" ht="13.8" hidden="false" customHeight="false" outlineLevel="0" collapsed="false"/>
    <row r="897" s="2" customFormat="true" ht="13.8" hidden="false" customHeight="false" outlineLevel="0" collapsed="false"/>
    <row r="898" s="2" customFormat="true" ht="13.8" hidden="false" customHeight="false" outlineLevel="0" collapsed="false"/>
    <row r="899" s="2" customFormat="true" ht="13.8" hidden="false" customHeight="false" outlineLevel="0" collapsed="false"/>
    <row r="900" s="2" customFormat="true" ht="13.8" hidden="false" customHeight="false" outlineLevel="0" collapsed="false"/>
    <row r="901" s="2" customFormat="true" ht="13.8" hidden="false" customHeight="false" outlineLevel="0" collapsed="false"/>
    <row r="902" s="2" customFormat="true" ht="13.8" hidden="false" customHeight="false" outlineLevel="0" collapsed="false"/>
    <row r="903" s="2" customFormat="true" ht="13.8" hidden="false" customHeight="false" outlineLevel="0" collapsed="false"/>
    <row r="904" s="2" customFormat="true" ht="13.8" hidden="false" customHeight="false" outlineLevel="0" collapsed="false"/>
    <row r="905" s="2" customFormat="true" ht="13.8" hidden="false" customHeight="false" outlineLevel="0" collapsed="false"/>
    <row r="906" s="2" customFormat="true" ht="13.8" hidden="false" customHeight="false" outlineLevel="0" collapsed="false"/>
    <row r="907" s="2" customFormat="true" ht="13.8" hidden="false" customHeight="false" outlineLevel="0" collapsed="false"/>
    <row r="908" s="2" customFormat="true" ht="13.8" hidden="false" customHeight="false" outlineLevel="0" collapsed="false"/>
    <row r="909" s="2" customFormat="true" ht="13.8" hidden="false" customHeight="false" outlineLevel="0" collapsed="false"/>
    <row r="910" s="2" customFormat="true" ht="13.8" hidden="false" customHeight="false" outlineLevel="0" collapsed="false"/>
    <row r="911" s="2" customFormat="true" ht="13.8" hidden="false" customHeight="false" outlineLevel="0" collapsed="false"/>
    <row r="912" s="2" customFormat="true" ht="13.8" hidden="false" customHeight="false" outlineLevel="0" collapsed="false"/>
    <row r="913" s="2" customFormat="true" ht="13.8" hidden="false" customHeight="false" outlineLevel="0" collapsed="false"/>
    <row r="914" s="2" customFormat="true" ht="13.8" hidden="false" customHeight="false" outlineLevel="0" collapsed="false"/>
    <row r="915" s="2" customFormat="true" ht="13.8" hidden="false" customHeight="false" outlineLevel="0" collapsed="false"/>
    <row r="916" s="2" customFormat="true" ht="13.8" hidden="false" customHeight="false" outlineLevel="0" collapsed="false"/>
    <row r="917" s="2" customFormat="true" ht="13.8" hidden="false" customHeight="false" outlineLevel="0" collapsed="false"/>
    <row r="918" s="2" customFormat="true" ht="13.8" hidden="false" customHeight="false" outlineLevel="0" collapsed="false"/>
    <row r="919" s="2" customFormat="true" ht="13.8" hidden="false" customHeight="false" outlineLevel="0" collapsed="false"/>
    <row r="920" s="2" customFormat="true" ht="13.8" hidden="false" customHeight="false" outlineLevel="0" collapsed="false"/>
    <row r="921" s="2" customFormat="true" ht="13.8" hidden="false" customHeight="false" outlineLevel="0" collapsed="false"/>
    <row r="922" s="2" customFormat="true" ht="13.8" hidden="false" customHeight="false" outlineLevel="0" collapsed="false"/>
    <row r="923" s="2" customFormat="true" ht="13.8" hidden="false" customHeight="false" outlineLevel="0" collapsed="false"/>
    <row r="924" s="2" customFormat="true" ht="13.8" hidden="false" customHeight="false" outlineLevel="0" collapsed="false"/>
    <row r="925" s="2" customFormat="true" ht="13.8" hidden="false" customHeight="false" outlineLevel="0" collapsed="false"/>
    <row r="926" s="2" customFormat="true" ht="13.8" hidden="false" customHeight="false" outlineLevel="0" collapsed="false"/>
    <row r="927" s="2" customFormat="true" ht="13.8" hidden="false" customHeight="false" outlineLevel="0" collapsed="false"/>
    <row r="928" s="2" customFormat="true" ht="13.8" hidden="false" customHeight="false" outlineLevel="0" collapsed="false"/>
    <row r="929" s="2" customFormat="true" ht="13.8" hidden="false" customHeight="false" outlineLevel="0" collapsed="false"/>
    <row r="930" s="2" customFormat="true" ht="13.8" hidden="false" customHeight="false" outlineLevel="0" collapsed="false"/>
    <row r="931" s="2" customFormat="true" ht="13.8" hidden="false" customHeight="false" outlineLevel="0" collapsed="false"/>
    <row r="932" s="2" customFormat="true" ht="13.8" hidden="false" customHeight="false" outlineLevel="0" collapsed="false"/>
    <row r="933" s="2" customFormat="true" ht="13.8" hidden="false" customHeight="false" outlineLevel="0" collapsed="false"/>
    <row r="934" s="2" customFormat="true" ht="13.8" hidden="false" customHeight="false" outlineLevel="0" collapsed="false"/>
    <row r="935" s="2" customFormat="true" ht="13.8" hidden="false" customHeight="false" outlineLevel="0" collapsed="false"/>
    <row r="936" s="2" customFormat="true" ht="13.8" hidden="false" customHeight="false" outlineLevel="0" collapsed="false"/>
    <row r="937" s="2" customFormat="true" ht="13.8" hidden="false" customHeight="false" outlineLevel="0" collapsed="false"/>
    <row r="938" s="2" customFormat="true" ht="13.8" hidden="false" customHeight="false" outlineLevel="0" collapsed="false"/>
    <row r="939" s="2" customFormat="true" ht="13.8" hidden="false" customHeight="false" outlineLevel="0" collapsed="false"/>
    <row r="940" s="2" customFormat="true" ht="13.8" hidden="false" customHeight="false" outlineLevel="0" collapsed="false"/>
    <row r="941" s="2" customFormat="true" ht="13.8" hidden="false" customHeight="false" outlineLevel="0" collapsed="false"/>
    <row r="942" s="2" customFormat="true" ht="13.8" hidden="false" customHeight="false" outlineLevel="0" collapsed="false"/>
    <row r="943" s="2" customFormat="true" ht="13.8" hidden="false" customHeight="false" outlineLevel="0" collapsed="false"/>
    <row r="944" s="2" customFormat="true" ht="13.8" hidden="false" customHeight="false" outlineLevel="0" collapsed="false"/>
    <row r="945" s="2" customFormat="true" ht="13.8" hidden="false" customHeight="false" outlineLevel="0" collapsed="false"/>
    <row r="946" s="2" customFormat="true" ht="13.8" hidden="false" customHeight="false" outlineLevel="0" collapsed="false"/>
    <row r="947" s="2" customFormat="true" ht="13.8" hidden="false" customHeight="false" outlineLevel="0" collapsed="false"/>
    <row r="948" s="2" customFormat="true" ht="13.8" hidden="false" customHeight="false" outlineLevel="0" collapsed="false"/>
    <row r="949" s="2" customFormat="true" ht="13.8" hidden="false" customHeight="false" outlineLevel="0" collapsed="false"/>
    <row r="950" s="2" customFormat="true" ht="13.8" hidden="false" customHeight="false" outlineLevel="0" collapsed="false"/>
    <row r="951" s="2" customFormat="true" ht="13.8" hidden="false" customHeight="false" outlineLevel="0" collapsed="false"/>
    <row r="952" s="2" customFormat="true" ht="13.8" hidden="false" customHeight="false" outlineLevel="0" collapsed="false"/>
    <row r="953" s="2" customFormat="true" ht="13.8" hidden="false" customHeight="false" outlineLevel="0" collapsed="false"/>
    <row r="954" s="2" customFormat="true" ht="13.8" hidden="false" customHeight="false" outlineLevel="0" collapsed="false"/>
    <row r="955" s="2" customFormat="true" ht="13.8" hidden="false" customHeight="false" outlineLevel="0" collapsed="false"/>
    <row r="956" s="2" customFormat="true" ht="13.8" hidden="false" customHeight="false" outlineLevel="0" collapsed="false"/>
    <row r="957" s="2" customFormat="true" ht="13.8" hidden="false" customHeight="false" outlineLevel="0" collapsed="false"/>
    <row r="958" s="2" customFormat="true" ht="13.8" hidden="false" customHeight="false" outlineLevel="0" collapsed="false"/>
    <row r="959" s="2" customFormat="true" ht="13.8" hidden="false" customHeight="false" outlineLevel="0" collapsed="false"/>
    <row r="960" s="2" customFormat="true" ht="13.8" hidden="false" customHeight="false" outlineLevel="0" collapsed="false"/>
    <row r="961" s="2" customFormat="true" ht="13.8" hidden="false" customHeight="false" outlineLevel="0" collapsed="false"/>
    <row r="962" s="2" customFormat="true" ht="13.8" hidden="false" customHeight="false" outlineLevel="0" collapsed="false"/>
    <row r="963" s="2" customFormat="true" ht="13.8" hidden="false" customHeight="false" outlineLevel="0" collapsed="false"/>
    <row r="964" s="2" customFormat="true" ht="13.8" hidden="false" customHeight="false" outlineLevel="0" collapsed="false"/>
    <row r="965" s="2" customFormat="true" ht="13.8" hidden="false" customHeight="false" outlineLevel="0" collapsed="false"/>
    <row r="966" s="2" customFormat="true" ht="13.8" hidden="false" customHeight="false" outlineLevel="0" collapsed="false"/>
    <row r="967" s="2" customFormat="true" ht="13.8" hidden="false" customHeight="false" outlineLevel="0" collapsed="false"/>
    <row r="968" s="2" customFormat="true" ht="13.8" hidden="false" customHeight="false" outlineLevel="0" collapsed="false"/>
    <row r="969" s="2" customFormat="true" ht="13.8" hidden="false" customHeight="false" outlineLevel="0" collapsed="false"/>
    <row r="970" s="2" customFormat="true" ht="13.8" hidden="false" customHeight="false" outlineLevel="0" collapsed="false"/>
    <row r="971" s="2" customFormat="true" ht="13.8" hidden="false" customHeight="false" outlineLevel="0" collapsed="false"/>
    <row r="972" s="2" customFormat="true" ht="13.8" hidden="false" customHeight="false" outlineLevel="0" collapsed="false"/>
    <row r="973" s="2" customFormat="true" ht="13.8" hidden="false" customHeight="false" outlineLevel="0" collapsed="false"/>
    <row r="974" s="2" customFormat="true" ht="13.8" hidden="false" customHeight="false" outlineLevel="0" collapsed="false"/>
    <row r="975" s="2" customFormat="true" ht="13.8" hidden="false" customHeight="false" outlineLevel="0" collapsed="false"/>
    <row r="976" s="2" customFormat="true" ht="13.8" hidden="false" customHeight="false" outlineLevel="0" collapsed="false"/>
    <row r="977" s="2" customFormat="true" ht="13.8" hidden="false" customHeight="false" outlineLevel="0" collapsed="false"/>
    <row r="978" s="2" customFormat="true" ht="13.8" hidden="false" customHeight="false" outlineLevel="0" collapsed="false"/>
    <row r="979" s="2" customFormat="true" ht="13.8" hidden="false" customHeight="false" outlineLevel="0" collapsed="false"/>
    <row r="980" s="2" customFormat="true" ht="13.8" hidden="false" customHeight="false" outlineLevel="0" collapsed="false"/>
    <row r="981" s="2" customFormat="true" ht="13.8" hidden="false" customHeight="false" outlineLevel="0" collapsed="false"/>
    <row r="982" s="2" customFormat="true" ht="13.8" hidden="false" customHeight="false" outlineLevel="0" collapsed="false"/>
    <row r="983" s="2" customFormat="true" ht="13.8" hidden="false" customHeight="false" outlineLevel="0" collapsed="false"/>
    <row r="984" s="2" customFormat="true" ht="13.8" hidden="false" customHeight="false" outlineLevel="0" collapsed="false"/>
    <row r="985" s="2" customFormat="true" ht="13.8" hidden="false" customHeight="false" outlineLevel="0" collapsed="false"/>
    <row r="986" s="2" customFormat="true" ht="13.8" hidden="false" customHeight="false" outlineLevel="0" collapsed="false"/>
    <row r="987" s="2" customFormat="true" ht="13.8" hidden="false" customHeight="false" outlineLevel="0" collapsed="false"/>
    <row r="988" s="2" customFormat="true" ht="13.8" hidden="false" customHeight="false" outlineLevel="0" collapsed="false"/>
    <row r="989" s="2" customFormat="true" ht="13.8" hidden="false" customHeight="false" outlineLevel="0" collapsed="false"/>
    <row r="990" s="2" customFormat="true" ht="13.8" hidden="false" customHeight="false" outlineLevel="0" collapsed="false"/>
    <row r="991" s="2" customFormat="true" ht="13.8" hidden="false" customHeight="false" outlineLevel="0" collapsed="false"/>
    <row r="992" s="2" customFormat="true" ht="13.8" hidden="false" customHeight="false" outlineLevel="0" collapsed="false"/>
    <row r="993" s="2" customFormat="true" ht="13.8" hidden="false" customHeight="false" outlineLevel="0" collapsed="false"/>
    <row r="994" s="2" customFormat="true" ht="13.8" hidden="false" customHeight="false" outlineLevel="0" collapsed="false"/>
    <row r="995" s="2" customFormat="true" ht="13.8" hidden="false" customHeight="false" outlineLevel="0" collapsed="false"/>
    <row r="996" s="2" customFormat="true" ht="13.8" hidden="false" customHeight="false" outlineLevel="0" collapsed="false"/>
    <row r="997" s="2" customFormat="true" ht="13.8" hidden="false" customHeight="false" outlineLevel="0" collapsed="false"/>
    <row r="998" s="2" customFormat="true" ht="13.8" hidden="false" customHeight="false" outlineLevel="0" collapsed="false"/>
    <row r="999" s="2" customFormat="true" ht="13.8" hidden="false" customHeight="false" outlineLevel="0" collapsed="false"/>
    <row r="1000" s="2" customFormat="true" ht="13.8" hidden="false" customHeight="false" outlineLevel="0" collapsed="false"/>
    <row r="1001" s="2" customFormat="true" ht="13.8" hidden="false" customHeight="false" outlineLevel="0" collapsed="false"/>
    <row r="1002" s="2" customFormat="true" ht="13.8" hidden="false" customHeight="false" outlineLevel="0" collapsed="false"/>
    <row r="1003" s="2" customFormat="true" ht="13.8" hidden="false" customHeight="false" outlineLevel="0" collapsed="false"/>
    <row r="1004" s="2" customFormat="true" ht="13.8" hidden="false" customHeight="false" outlineLevel="0" collapsed="false"/>
    <row r="1005" s="2" customFormat="true" ht="13.8" hidden="false" customHeight="false" outlineLevel="0" collapsed="false"/>
    <row r="1006" s="2" customFormat="true" ht="13.8" hidden="false" customHeight="false" outlineLevel="0" collapsed="false"/>
    <row r="1007" s="2" customFormat="true" ht="13.8" hidden="false" customHeight="false" outlineLevel="0" collapsed="false"/>
    <row r="1008" s="2" customFormat="true" ht="13.8" hidden="false" customHeight="false" outlineLevel="0" collapsed="false"/>
    <row r="1009" s="2" customFormat="true" ht="13.8" hidden="false" customHeight="false" outlineLevel="0" collapsed="false"/>
    <row r="1010" s="2" customFormat="true" ht="13.8" hidden="false" customHeight="false" outlineLevel="0" collapsed="false"/>
    <row r="1011" s="2" customFormat="true" ht="13.8" hidden="false" customHeight="false" outlineLevel="0" collapsed="false"/>
    <row r="1012" s="2" customFormat="true" ht="13.8" hidden="false" customHeight="false" outlineLevel="0" collapsed="false"/>
    <row r="1013" s="2" customFormat="true" ht="13.8" hidden="false" customHeight="false" outlineLevel="0" collapsed="false"/>
    <row r="1014" s="2" customFormat="true" ht="13.8" hidden="false" customHeight="false" outlineLevel="0" collapsed="false"/>
    <row r="1015" s="2" customFormat="true" ht="13.8" hidden="false" customHeight="false" outlineLevel="0" collapsed="false"/>
    <row r="1016" s="2" customFormat="true" ht="13.8" hidden="false" customHeight="false" outlineLevel="0" collapsed="false"/>
    <row r="1017" s="2" customFormat="true" ht="13.8" hidden="false" customHeight="false" outlineLevel="0" collapsed="false"/>
    <row r="1018" s="2" customFormat="true" ht="13.8" hidden="false" customHeight="false" outlineLevel="0" collapsed="false"/>
    <row r="1019" s="2" customFormat="true" ht="13.8" hidden="false" customHeight="false" outlineLevel="0" collapsed="false"/>
    <row r="1020" s="2" customFormat="true" ht="13.8" hidden="false" customHeight="false" outlineLevel="0" collapsed="false"/>
    <row r="1021" s="2" customFormat="true" ht="13.8" hidden="false" customHeight="false" outlineLevel="0" collapsed="false"/>
    <row r="1022" s="2" customFormat="true" ht="13.8" hidden="false" customHeight="false" outlineLevel="0" collapsed="false"/>
    <row r="1023" s="2" customFormat="true" ht="13.8" hidden="false" customHeight="false" outlineLevel="0" collapsed="false"/>
    <row r="1024" s="2" customFormat="true" ht="13.8" hidden="false" customHeight="false" outlineLevel="0" collapsed="false"/>
    <row r="1025" s="2" customFormat="true" ht="13.8" hidden="false" customHeight="false" outlineLevel="0" collapsed="false"/>
    <row r="1026" s="2" customFormat="true" ht="13.8" hidden="false" customHeight="false" outlineLevel="0" collapsed="false"/>
    <row r="1027" s="2" customFormat="true" ht="13.8" hidden="false" customHeight="false" outlineLevel="0" collapsed="false"/>
    <row r="1028" s="2" customFormat="true" ht="13.8" hidden="false" customHeight="false" outlineLevel="0" collapsed="false"/>
    <row r="1029" s="2" customFormat="true" ht="13.8" hidden="false" customHeight="false" outlineLevel="0" collapsed="false"/>
    <row r="1030" s="2" customFormat="true" ht="13.8" hidden="false" customHeight="false" outlineLevel="0" collapsed="false"/>
    <row r="1031" s="2" customFormat="true" ht="13.8" hidden="false" customHeight="false" outlineLevel="0" collapsed="false"/>
    <row r="1032" s="2" customFormat="true" ht="13.8" hidden="false" customHeight="false" outlineLevel="0" collapsed="false"/>
    <row r="1033" s="2" customFormat="true" ht="13.8" hidden="false" customHeight="false" outlineLevel="0" collapsed="false"/>
    <row r="1034" s="2" customFormat="true" ht="13.8" hidden="false" customHeight="false" outlineLevel="0" collapsed="false"/>
    <row r="1035" s="2" customFormat="true" ht="13.8" hidden="false" customHeight="false" outlineLevel="0" collapsed="false"/>
    <row r="1036" s="2" customFormat="true" ht="13.8" hidden="false" customHeight="false" outlineLevel="0" collapsed="false"/>
    <row r="1037" s="2" customFormat="true" ht="13.8" hidden="false" customHeight="false" outlineLevel="0" collapsed="false"/>
    <row r="1038" s="2" customFormat="true" ht="13.8" hidden="false" customHeight="false" outlineLevel="0" collapsed="false"/>
    <row r="1039" s="2" customFormat="true" ht="13.8" hidden="false" customHeight="false" outlineLevel="0" collapsed="false"/>
    <row r="1040" s="2" customFormat="true" ht="13.8" hidden="false" customHeight="false" outlineLevel="0" collapsed="false"/>
    <row r="1041" s="2" customFormat="true" ht="13.8" hidden="false" customHeight="false" outlineLevel="0" collapsed="false"/>
    <row r="1042" s="2" customFormat="true" ht="13.8" hidden="false" customHeight="false" outlineLevel="0" collapsed="false"/>
    <row r="1043" s="2" customFormat="true" ht="13.8" hidden="false" customHeight="false" outlineLevel="0" collapsed="false"/>
    <row r="1044" s="2" customFormat="true" ht="13.8" hidden="false" customHeight="false" outlineLevel="0" collapsed="false"/>
    <row r="1045" s="2" customFormat="true" ht="13.8" hidden="false" customHeight="false" outlineLevel="0" collapsed="false"/>
    <row r="1046" s="2" customFormat="true" ht="13.8" hidden="false" customHeight="false" outlineLevel="0" collapsed="false"/>
    <row r="1047" s="2" customFormat="true" ht="13.8" hidden="false" customHeight="false" outlineLevel="0" collapsed="false"/>
    <row r="1048" s="2" customFormat="true" ht="13.8" hidden="false" customHeight="false" outlineLevel="0" collapsed="false"/>
    <row r="1049" s="2" customFormat="true" ht="13.8" hidden="false" customHeight="false" outlineLevel="0" collapsed="false"/>
    <row r="1050" s="2" customFormat="true" ht="13.8" hidden="false" customHeight="false" outlineLevel="0" collapsed="false"/>
    <row r="1051" s="2" customFormat="true" ht="13.8" hidden="false" customHeight="false" outlineLevel="0" collapsed="false"/>
  </sheetData>
  <sheetProtection algorithmName="SHA-512" hashValue="iVJrzh7HAHhVyrcMIYlbf7zNYnt1dnaRWNqbI/bCGX79DCX56ZCf5HkwUaYuEG5SfSMmZt1BhczC+A6oUMwfQw==" saltValue="J3guvad6A8knsfj1UwxVeA==" spinCount="100000" sheet="true" objects="true" scenarios="true" selectLockedCells="true"/>
  <mergeCells count="28">
    <mergeCell ref="G1:AL1"/>
    <mergeCell ref="G2:AL2"/>
    <mergeCell ref="V3:W3"/>
    <mergeCell ref="G4:H4"/>
    <mergeCell ref="J4:K4"/>
    <mergeCell ref="L4:O4"/>
    <mergeCell ref="X4:Y4"/>
    <mergeCell ref="Z4:AA4"/>
    <mergeCell ref="G6:AA6"/>
    <mergeCell ref="G8:AA8"/>
    <mergeCell ref="G10:AA10"/>
    <mergeCell ref="B12:C12"/>
    <mergeCell ref="G12:AA12"/>
    <mergeCell ref="AD12:AJ13"/>
    <mergeCell ref="B13:C13"/>
    <mergeCell ref="G13:AA13"/>
    <mergeCell ref="B14:C14"/>
    <mergeCell ref="G14:AA14"/>
    <mergeCell ref="B15:C15"/>
    <mergeCell ref="G15:AA15"/>
    <mergeCell ref="B16:C16"/>
    <mergeCell ref="G16:AA16"/>
    <mergeCell ref="C21:E21"/>
    <mergeCell ref="B38:AL39"/>
    <mergeCell ref="B49:E49"/>
    <mergeCell ref="K49:V49"/>
    <mergeCell ref="AA49:AL49"/>
    <mergeCell ref="B51:AL51"/>
  </mergeCells>
  <conditionalFormatting sqref="G18:G35">
    <cfRule type="expression" priority="2" aboveAverage="0" equalAverage="0" bottom="0" percent="0" rank="0" text="" dxfId="60">
      <formula>+$G$20=1</formula>
    </cfRule>
  </conditionalFormatting>
  <conditionalFormatting sqref="H18:H35">
    <cfRule type="expression" priority="3" aboveAverage="0" equalAverage="0" bottom="0" percent="0" rank="0" text="" dxfId="61">
      <formula>+$H$20=1</formula>
    </cfRule>
  </conditionalFormatting>
  <conditionalFormatting sqref="I18:I35">
    <cfRule type="expression" priority="4" aboveAverage="0" equalAverage="0" bottom="0" percent="0" rank="0" text="" dxfId="62">
      <formula>+$I$20=1</formula>
    </cfRule>
  </conditionalFormatting>
  <conditionalFormatting sqref="J18:J35">
    <cfRule type="expression" priority="5" aboveAverage="0" equalAverage="0" bottom="0" percent="0" rank="0" text="" dxfId="63">
      <formula>+$J$20=1</formula>
    </cfRule>
  </conditionalFormatting>
  <conditionalFormatting sqref="K18:K35">
    <cfRule type="expression" priority="6" aboveAverage="0" equalAverage="0" bottom="0" percent="0" rank="0" text="" dxfId="64">
      <formula>+$K$20=1</formula>
    </cfRule>
  </conditionalFormatting>
  <conditionalFormatting sqref="L18:L35">
    <cfRule type="expression" priority="7" aboveAverage="0" equalAverage="0" bottom="0" percent="0" rank="0" text="" dxfId="65">
      <formula>+$L$20=1</formula>
    </cfRule>
  </conditionalFormatting>
  <conditionalFormatting sqref="M18:M35">
    <cfRule type="expression" priority="8" aboveAverage="0" equalAverage="0" bottom="0" percent="0" rank="0" text="" dxfId="66">
      <formula>+$M$20=1</formula>
    </cfRule>
  </conditionalFormatting>
  <conditionalFormatting sqref="N18:N35">
    <cfRule type="expression" priority="9" aboveAverage="0" equalAverage="0" bottom="0" percent="0" rank="0" text="" dxfId="67">
      <formula>+$N$20=1</formula>
    </cfRule>
  </conditionalFormatting>
  <conditionalFormatting sqref="O18:O35">
    <cfRule type="expression" priority="10" aboveAverage="0" equalAverage="0" bottom="0" percent="0" rank="0" text="" dxfId="68">
      <formula>+$O$20=1</formula>
    </cfRule>
  </conditionalFormatting>
  <conditionalFormatting sqref="P18:P35">
    <cfRule type="expression" priority="11" aboveAverage="0" equalAverage="0" bottom="0" percent="0" rank="0" text="" dxfId="69">
      <formula>+$P$20=1</formula>
    </cfRule>
  </conditionalFormatting>
  <conditionalFormatting sqref="Q18:Q35">
    <cfRule type="expression" priority="12" aboveAverage="0" equalAverage="0" bottom="0" percent="0" rank="0" text="" dxfId="70">
      <formula>+$Q$20=1</formula>
    </cfRule>
  </conditionalFormatting>
  <conditionalFormatting sqref="R18:R35">
    <cfRule type="expression" priority="13" aboveAverage="0" equalAverage="0" bottom="0" percent="0" rank="0" text="" dxfId="71">
      <formula>+$R$20=1</formula>
    </cfRule>
  </conditionalFormatting>
  <conditionalFormatting sqref="S18:S35">
    <cfRule type="expression" priority="14" aboveAverage="0" equalAverage="0" bottom="0" percent="0" rank="0" text="" dxfId="72">
      <formula>+$S$20=1</formula>
    </cfRule>
  </conditionalFormatting>
  <conditionalFormatting sqref="T18:T35">
    <cfRule type="expression" priority="15" aboveAverage="0" equalAverage="0" bottom="0" percent="0" rank="0" text="" dxfId="73">
      <formula>+$T$20=1</formula>
    </cfRule>
  </conditionalFormatting>
  <conditionalFormatting sqref="U18:U35">
    <cfRule type="expression" priority="16" aboveAverage="0" equalAverage="0" bottom="0" percent="0" rank="0" text="" dxfId="74">
      <formula>+$U$20=1</formula>
    </cfRule>
  </conditionalFormatting>
  <conditionalFormatting sqref="V18:V35">
    <cfRule type="expression" priority="17" aboveAverage="0" equalAverage="0" bottom="0" percent="0" rank="0" text="" dxfId="75">
      <formula>+$V$20=1</formula>
    </cfRule>
  </conditionalFormatting>
  <conditionalFormatting sqref="W18:W35">
    <cfRule type="expression" priority="18" aboveAverage="0" equalAverage="0" bottom="0" percent="0" rank="0" text="" dxfId="76">
      <formula>+$W$20=1</formula>
    </cfRule>
  </conditionalFormatting>
  <conditionalFormatting sqref="X18:X35">
    <cfRule type="expression" priority="19" aboveAverage="0" equalAverage="0" bottom="0" percent="0" rank="0" text="" dxfId="77">
      <formula>+$X$20=1</formula>
    </cfRule>
  </conditionalFormatting>
  <conditionalFormatting sqref="Y18:Y35">
    <cfRule type="expression" priority="20" aboveAverage="0" equalAverage="0" bottom="0" percent="0" rank="0" text="" dxfId="78">
      <formula>+$Y$20=1</formula>
    </cfRule>
  </conditionalFormatting>
  <conditionalFormatting sqref="Z18:Z35">
    <cfRule type="expression" priority="21" aboveAverage="0" equalAverage="0" bottom="0" percent="0" rank="0" text="" dxfId="79">
      <formula>+$Z$20=1</formula>
    </cfRule>
  </conditionalFormatting>
  <conditionalFormatting sqref="AA18:AA35">
    <cfRule type="expression" priority="22" aboveAverage="0" equalAverage="0" bottom="0" percent="0" rank="0" text="" dxfId="80">
      <formula>+$AA$20=1</formula>
    </cfRule>
  </conditionalFormatting>
  <conditionalFormatting sqref="AB18:AB35">
    <cfRule type="expression" priority="23" aboveAverage="0" equalAverage="0" bottom="0" percent="0" rank="0" text="" dxfId="81">
      <formula>+$AB$20=1</formula>
    </cfRule>
  </conditionalFormatting>
  <conditionalFormatting sqref="AC18:AC35">
    <cfRule type="expression" priority="24" aboveAverage="0" equalAverage="0" bottom="0" percent="0" rank="0" text="" dxfId="82">
      <formula>+$AC$20=1</formula>
    </cfRule>
  </conditionalFormatting>
  <conditionalFormatting sqref="AD18:AD35">
    <cfRule type="expression" priority="25" aboveAverage="0" equalAverage="0" bottom="0" percent="0" rank="0" text="" dxfId="83">
      <formula>+$AD$20=1</formula>
    </cfRule>
  </conditionalFormatting>
  <conditionalFormatting sqref="AE18:AE35">
    <cfRule type="expression" priority="26" aboveAverage="0" equalAverage="0" bottom="0" percent="0" rank="0" text="" dxfId="84">
      <formula>$AE$20=1</formula>
    </cfRule>
  </conditionalFormatting>
  <conditionalFormatting sqref="AF18:AF35">
    <cfRule type="expression" priority="27" aboveAverage="0" equalAverage="0" bottom="0" percent="0" rank="0" text="" dxfId="85">
      <formula>+$AF$20=1</formula>
    </cfRule>
  </conditionalFormatting>
  <conditionalFormatting sqref="AG18:AG35">
    <cfRule type="expression" priority="28" aboveAverage="0" equalAverage="0" bottom="0" percent="0" rank="0" text="" dxfId="86">
      <formula>+$AG$20=1</formula>
    </cfRule>
  </conditionalFormatting>
  <conditionalFormatting sqref="AH18:AH35">
    <cfRule type="expression" priority="29" aboveAverage="0" equalAverage="0" bottom="0" percent="0" rank="0" text="" dxfId="87">
      <formula>+$AH$20=1</formula>
    </cfRule>
  </conditionalFormatting>
  <conditionalFormatting sqref="AI18:AI35">
    <cfRule type="expression" priority="30" aboveAverage="0" equalAverage="0" bottom="0" percent="0" rank="0" text="" dxfId="88">
      <formula>+$AI$20=1</formula>
    </cfRule>
  </conditionalFormatting>
  <conditionalFormatting sqref="AJ18:AJ35">
    <cfRule type="expression" priority="31" aboveAverage="0" equalAverage="0" bottom="0" percent="0" rank="0" text="" dxfId="89">
      <formula>+$AJ$20=1</formula>
    </cfRule>
  </conditionalFormatting>
  <conditionalFormatting sqref="AK18:AK35">
    <cfRule type="expression" priority="32" aboveAverage="0" equalAverage="0" bottom="0" percent="0" rank="0" text="" dxfId="90">
      <formula>+$AK$20=1</formula>
    </cfRule>
  </conditionalFormatting>
  <printOptions headings="false" gridLines="false" gridLinesSet="true" horizontalCentered="true" verticalCentered="true"/>
  <pageMargins left="0.354166666666667" right="0.39375" top="0.315277777777778" bottom="0.354166666666667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colBreaks count="1" manualBreakCount="1">
    <brk id="40" man="true" max="65535" min="0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B1:AL51"/>
  <sheetViews>
    <sheetView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70" workbookViewId="0">
      <selection pane="topLeft" activeCell="G22" activeCellId="0" sqref="G22"/>
    </sheetView>
  </sheetViews>
  <sheetFormatPr defaultColWidth="9.12109375" defaultRowHeight="13.8" zeroHeight="false" outlineLevelRow="0" outlineLevelCol="0"/>
  <cols>
    <col collapsed="false" customWidth="true" hidden="false" outlineLevel="0" max="1" min="1" style="2" width="4.44"/>
    <col collapsed="false" customWidth="true" hidden="false" outlineLevel="0" max="2" min="2" style="2" width="2.99"/>
    <col collapsed="false" customWidth="true" hidden="false" outlineLevel="0" max="3" min="3" style="2" width="8"/>
    <col collapsed="false" customWidth="true" hidden="false" outlineLevel="0" max="4" min="4" style="2" width="3.11"/>
    <col collapsed="false" customWidth="true" hidden="false" outlineLevel="0" max="5" min="5" style="2" width="41.67"/>
    <col collapsed="false" customWidth="true" hidden="false" outlineLevel="0" max="6" min="6" style="2" width="2.11"/>
    <col collapsed="false" customWidth="true" hidden="false" outlineLevel="0" max="36" min="7" style="2" width="7.67"/>
    <col collapsed="false" customWidth="true" hidden="false" outlineLevel="0" max="37" min="37" style="2" width="8.89"/>
    <col collapsed="false" customWidth="false" hidden="false" outlineLevel="0" max="1024" min="38" style="2" width="9.11"/>
  </cols>
  <sheetData>
    <row r="1" customFormat="false" ht="30" hidden="false" customHeight="true" outlineLevel="0" collapsed="false">
      <c r="G1" s="91" t="str">
        <f aca="false">VLOOKUP(22,TA,TI,FALSE())</f>
        <v>Maandoverzicht gewerkte uren</v>
      </c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188"/>
    </row>
    <row r="2" customFormat="false" ht="13.8" hidden="false" customHeight="false" outlineLevel="0" collapsed="false">
      <c r="G2" s="92" t="str">
        <f aca="false">VLOOKUP(23,TA,TI,FALSE())</f>
        <v>Voor een project binnen het Interreg VI A-programma Deutschland-Nederland</v>
      </c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7"/>
    </row>
    <row r="3" customFormat="false" ht="13.8" hidden="false" customHeight="false" outlineLevel="0" collapsed="false">
      <c r="V3" s="8"/>
      <c r="W3" s="8"/>
    </row>
    <row r="4" customFormat="false" ht="22.8" hidden="false" customHeight="false" outlineLevel="0" collapsed="false">
      <c r="B4" s="20" t="str">
        <f aca="false">VLOOKUP(1,TA,TI,FALSE())</f>
        <v>Jaar</v>
      </c>
      <c r="G4" s="93" t="n">
        <f aca="false">+Overzicht!G5</f>
        <v>2024</v>
      </c>
      <c r="H4" s="93"/>
      <c r="J4" s="20" t="str">
        <f aca="false">VLOOKUP(5,TA,TI,FALSE())</f>
        <v>Maand</v>
      </c>
      <c r="L4" s="93" t="str">
        <f aca="false">VLOOKUP(12,TA,+Sheet2!L1+2,FALSE())</f>
        <v>April</v>
      </c>
      <c r="M4" s="93"/>
      <c r="N4" s="93"/>
      <c r="X4" s="94" t="s">
        <v>5</v>
      </c>
      <c r="Y4" s="94"/>
      <c r="Z4" s="95" t="n">
        <f aca="false">+Overzicht!J24</f>
        <v>1</v>
      </c>
      <c r="AA4" s="95"/>
    </row>
    <row r="5" customFormat="false" ht="17.4" hidden="false" customHeight="false" outlineLevel="0" collapsed="false">
      <c r="B5" s="20"/>
    </row>
    <row r="6" customFormat="false" ht="21" hidden="false" customHeight="false" outlineLevel="0" collapsed="false">
      <c r="B6" s="96" t="str">
        <f aca="false">VLOOKUP(2,TA,TI,FALSE())</f>
        <v>Voor- en achternaam projectmedewerker</v>
      </c>
      <c r="D6" s="97"/>
      <c r="E6" s="97"/>
      <c r="F6" s="97"/>
      <c r="G6" s="98" t="n">
        <f aca="false">+Overzicht!G7</f>
        <v>0</v>
      </c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</row>
    <row r="7" customFormat="false" ht="17.4" hidden="false" customHeight="false" outlineLevel="0" collapsed="false">
      <c r="B7" s="99"/>
      <c r="D7" s="100"/>
      <c r="E7" s="100"/>
      <c r="F7" s="100"/>
    </row>
    <row r="8" customFormat="false" ht="21" hidden="false" customHeight="false" outlineLevel="0" collapsed="false">
      <c r="B8" s="20" t="str">
        <f aca="false">VLOOKUP(3,TA,TI,FALSE())</f>
        <v>Projectpartner waarvoor gewerkt is</v>
      </c>
      <c r="G8" s="98" t="n">
        <f aca="false">+Overzicht!G9</f>
        <v>0</v>
      </c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</row>
    <row r="9" customFormat="false" ht="17.4" hidden="false" customHeight="false" outlineLevel="0" collapsed="false">
      <c r="B9" s="20"/>
    </row>
    <row r="10" customFormat="false" ht="18" hidden="false" customHeight="true" outlineLevel="0" collapsed="false">
      <c r="B10" s="101" t="str">
        <f aca="false">VLOOKUP(47,TA,TI,FALSE())</f>
        <v>Projectnummer en -naam (Interreg DE-NL)</v>
      </c>
      <c r="C10" s="101"/>
      <c r="D10" s="101"/>
      <c r="E10" s="101"/>
      <c r="G10" s="102" t="str">
        <f aca="false">VLOOKUP(48,TA,TI,FALSE())</f>
        <v>Goedgekeurde functiegroep (FG) &amp; projectfunctie - InterDB</v>
      </c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C10" s="103"/>
      <c r="AD10" s="37" t="s">
        <v>6</v>
      </c>
      <c r="AE10" s="108" t="n">
        <f aca="false">+Overzicht!S12</f>
        <v>0</v>
      </c>
    </row>
    <row r="11" customFormat="false" ht="14.25" hidden="false" customHeight="true" outlineLevel="0" collapsed="false">
      <c r="B11" s="32"/>
      <c r="C11" s="32"/>
      <c r="D11" s="32"/>
      <c r="E11" s="32"/>
      <c r="G11" s="106"/>
      <c r="H11" s="106"/>
      <c r="I11" s="106"/>
      <c r="J11" s="106"/>
      <c r="K11" s="106"/>
      <c r="L11" s="106"/>
      <c r="M11" s="106"/>
      <c r="N11" s="106"/>
      <c r="O11" s="106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C11" s="37"/>
    </row>
    <row r="12" customFormat="false" ht="25.5" hidden="false" customHeight="true" outlineLevel="0" collapsed="false">
      <c r="B12" s="109" t="n">
        <f aca="false">IF(+C22="","",+C22)</f>
        <v>32010</v>
      </c>
      <c r="C12" s="109"/>
      <c r="D12" s="32"/>
      <c r="E12" s="32" t="str">
        <f aca="false">IF(+E22="","",+E22)</f>
        <v>EKW</v>
      </c>
      <c r="G12" s="110" t="str">
        <f aca="false">IFERROR(CONCATENATE(IF(VLOOKUP(+B12,PRF,17,FALSE())="","",VLOOKUP(+B12,PRF,17,FALSE()))," - ",IF(VLOOKUP(+B12,PRF,5,FALSE())="","",VLOOKUP(+B12,PRF,5,FALSE()))),"")</f>
        <v>3 - Docent</v>
      </c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C12" s="111"/>
      <c r="AD12" s="112"/>
      <c r="AE12" s="112"/>
      <c r="AF12" s="112"/>
      <c r="AG12" s="112"/>
      <c r="AH12" s="112"/>
      <c r="AI12" s="112"/>
      <c r="AJ12" s="112"/>
    </row>
    <row r="13" customFormat="false" ht="25.5" hidden="false" customHeight="true" outlineLevel="0" collapsed="false">
      <c r="B13" s="109" t="str">
        <f aca="false">IF(+C23="","",+C23)</f>
        <v/>
      </c>
      <c r="C13" s="109"/>
      <c r="D13" s="32"/>
      <c r="E13" s="32" t="str">
        <f aca="false">IF(+E23="","",+E23)</f>
        <v/>
      </c>
      <c r="G13" s="110" t="str">
        <f aca="false">IFERROR(CONCATENATE(IF(VLOOKUP(+B13,PRF,17,FALSE())="","",VLOOKUP(+B13,PRF,17,FALSE()))," - ",IF(VLOOKUP(+B13,PRF,5,FALSE())="","",VLOOKUP(+B13,PRF,5,FALSE()))),"")</f>
        <v/>
      </c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C13" s="111"/>
      <c r="AD13" s="112"/>
      <c r="AE13" s="112"/>
      <c r="AF13" s="112"/>
      <c r="AG13" s="112"/>
      <c r="AH13" s="112"/>
      <c r="AI13" s="112"/>
      <c r="AJ13" s="112"/>
    </row>
    <row r="14" customFormat="false" ht="25.5" hidden="false" customHeight="true" outlineLevel="0" collapsed="false">
      <c r="B14" s="109" t="str">
        <f aca="false">IF(+C24="","",+C24)</f>
        <v/>
      </c>
      <c r="C14" s="109"/>
      <c r="D14" s="32"/>
      <c r="E14" s="32" t="str">
        <f aca="false">IF(+E24="","",+E24)</f>
        <v/>
      </c>
      <c r="G14" s="110" t="str">
        <f aca="false">IFERROR(CONCATENATE(IF(VLOOKUP(+B14,PRF,17,FALSE())="","",VLOOKUP(+B14,PRF,17,FALSE()))," - ",IF(VLOOKUP(+B14,PRF,5,FALSE())="","",VLOOKUP(+B14,PRF,5,FALSE()))),"")</f>
        <v/>
      </c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C14" s="111"/>
    </row>
    <row r="15" customFormat="false" ht="25.5" hidden="false" customHeight="true" outlineLevel="0" collapsed="false">
      <c r="B15" s="109" t="str">
        <f aca="false">IF(+C25="","",+C25)</f>
        <v/>
      </c>
      <c r="C15" s="109"/>
      <c r="D15" s="32"/>
      <c r="E15" s="32" t="str">
        <f aca="false">IF(+E25="","",+E25)</f>
        <v/>
      </c>
      <c r="G15" s="110" t="str">
        <f aca="false">IFERROR(CONCATENATE(IF(VLOOKUP(+B15,PRF,17,FALSE())="","",VLOOKUP(+B15,PRF,17,FALSE()))," - ",IF(VLOOKUP(+B15,PRF,5,FALSE())="","",VLOOKUP(+B15,PRF,5,FALSE()))),"")</f>
        <v/>
      </c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C15" s="111"/>
    </row>
    <row r="16" customFormat="false" ht="25.5" hidden="false" customHeight="true" outlineLevel="0" collapsed="false">
      <c r="B16" s="109" t="str">
        <f aca="false">IF(+C26="","",+C26)</f>
        <v/>
      </c>
      <c r="C16" s="109"/>
      <c r="D16" s="32"/>
      <c r="E16" s="32" t="str">
        <f aca="false">IF(+E26="","",+E26)</f>
        <v/>
      </c>
      <c r="G16" s="110" t="str">
        <f aca="false">IFERROR(CONCATENATE(IF(VLOOKUP(+B16,PRF,17,FALSE())="","",VLOOKUP(+B16,PRF,17,FALSE()))," - ",IF(VLOOKUP(+B16,PRF,5,FALSE())="","",VLOOKUP(+B16,PRF,5,FALSE()))),"")</f>
        <v/>
      </c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C16" s="111"/>
    </row>
    <row r="17" s="37" customFormat="true" ht="13.8" hidden="false" customHeight="false" outlineLevel="0" collapsed="false">
      <c r="G17" s="38" t="n">
        <f aca="false">+Mar!AK17+1</f>
        <v>45383</v>
      </c>
      <c r="H17" s="38" t="n">
        <f aca="false">+G17+1</f>
        <v>45384</v>
      </c>
      <c r="I17" s="38" t="n">
        <f aca="false">+H17+1</f>
        <v>45385</v>
      </c>
      <c r="J17" s="38" t="n">
        <f aca="false">+I17+1</f>
        <v>45386</v>
      </c>
      <c r="K17" s="38" t="n">
        <f aca="false">+J17+1</f>
        <v>45387</v>
      </c>
      <c r="L17" s="38" t="n">
        <f aca="false">+K17+1</f>
        <v>45388</v>
      </c>
      <c r="M17" s="38" t="n">
        <f aca="false">+L17+1</f>
        <v>45389</v>
      </c>
      <c r="N17" s="38" t="n">
        <f aca="false">+M17+1</f>
        <v>45390</v>
      </c>
      <c r="O17" s="38" t="n">
        <f aca="false">+N17+1</f>
        <v>45391</v>
      </c>
      <c r="P17" s="38" t="n">
        <f aca="false">+O17+1</f>
        <v>45392</v>
      </c>
      <c r="Q17" s="38" t="n">
        <f aca="false">+P17+1</f>
        <v>45393</v>
      </c>
      <c r="R17" s="38" t="n">
        <f aca="false">+Q17+1</f>
        <v>45394</v>
      </c>
      <c r="S17" s="38" t="n">
        <f aca="false">+R17+1</f>
        <v>45395</v>
      </c>
      <c r="T17" s="38" t="n">
        <f aca="false">+S17+1</f>
        <v>45396</v>
      </c>
      <c r="U17" s="38" t="n">
        <f aca="false">+T17+1</f>
        <v>45397</v>
      </c>
      <c r="V17" s="38" t="n">
        <f aca="false">+U17+1</f>
        <v>45398</v>
      </c>
      <c r="W17" s="38" t="n">
        <f aca="false">+V17+1</f>
        <v>45399</v>
      </c>
      <c r="X17" s="38" t="n">
        <f aca="false">+W17+1</f>
        <v>45400</v>
      </c>
      <c r="Y17" s="38" t="n">
        <f aca="false">+X17+1</f>
        <v>45401</v>
      </c>
      <c r="Z17" s="38" t="n">
        <f aca="false">+Y17+1</f>
        <v>45402</v>
      </c>
      <c r="AA17" s="38" t="n">
        <f aca="false">+Z17+1</f>
        <v>45403</v>
      </c>
      <c r="AB17" s="38" t="n">
        <f aca="false">+AA17+1</f>
        <v>45404</v>
      </c>
      <c r="AC17" s="38" t="n">
        <f aca="false">+AB17+1</f>
        <v>45405</v>
      </c>
      <c r="AD17" s="38" t="n">
        <f aca="false">+AC17+1</f>
        <v>45406</v>
      </c>
      <c r="AE17" s="38" t="n">
        <f aca="false">+AD17+1</f>
        <v>45407</v>
      </c>
      <c r="AF17" s="38" t="n">
        <f aca="false">+AE17+1</f>
        <v>45408</v>
      </c>
      <c r="AG17" s="38" t="n">
        <f aca="false">+AF17+1</f>
        <v>45409</v>
      </c>
      <c r="AH17" s="38" t="n">
        <f aca="false">+AG17+1</f>
        <v>45410</v>
      </c>
      <c r="AI17" s="38" t="n">
        <f aca="false">+AH17+1</f>
        <v>45411</v>
      </c>
      <c r="AJ17" s="38" t="n">
        <f aca="false">+AI17+1</f>
        <v>45412</v>
      </c>
    </row>
    <row r="18" customFormat="false" ht="15.6" hidden="false" customHeight="false" outlineLevel="0" collapsed="false">
      <c r="B18" s="40"/>
      <c r="C18" s="114"/>
      <c r="D18" s="115"/>
      <c r="E18" s="116" t="str">
        <f aca="false">CONCATENATE(VLOOKUP(37,TA,TI,FALSE()),": ")</f>
        <v>Dag: </v>
      </c>
      <c r="F18" s="116"/>
      <c r="G18" s="117" t="n">
        <v>1</v>
      </c>
      <c r="H18" s="118" t="n">
        <f aca="false">+G18+1</f>
        <v>2</v>
      </c>
      <c r="I18" s="118" t="n">
        <f aca="false">+H18+1</f>
        <v>3</v>
      </c>
      <c r="J18" s="118" t="n">
        <f aca="false">+I18+1</f>
        <v>4</v>
      </c>
      <c r="K18" s="118" t="n">
        <f aca="false">+J18+1</f>
        <v>5</v>
      </c>
      <c r="L18" s="118" t="n">
        <f aca="false">+K18+1</f>
        <v>6</v>
      </c>
      <c r="M18" s="118" t="n">
        <f aca="false">+L18+1</f>
        <v>7</v>
      </c>
      <c r="N18" s="118" t="n">
        <f aca="false">+M18+1</f>
        <v>8</v>
      </c>
      <c r="O18" s="118" t="n">
        <f aca="false">+N18+1</f>
        <v>9</v>
      </c>
      <c r="P18" s="118" t="n">
        <f aca="false">+O18+1</f>
        <v>10</v>
      </c>
      <c r="Q18" s="118" t="n">
        <f aca="false">+P18+1</f>
        <v>11</v>
      </c>
      <c r="R18" s="118" t="n">
        <f aca="false">+Q18+1</f>
        <v>12</v>
      </c>
      <c r="S18" s="118" t="n">
        <f aca="false">+R18+1</f>
        <v>13</v>
      </c>
      <c r="T18" s="118" t="n">
        <f aca="false">+S18+1</f>
        <v>14</v>
      </c>
      <c r="U18" s="118" t="n">
        <f aca="false">+T18+1</f>
        <v>15</v>
      </c>
      <c r="V18" s="118" t="n">
        <f aca="false">+U18+1</f>
        <v>16</v>
      </c>
      <c r="W18" s="118" t="n">
        <f aca="false">+V18+1</f>
        <v>17</v>
      </c>
      <c r="X18" s="118" t="n">
        <f aca="false">+W18+1</f>
        <v>18</v>
      </c>
      <c r="Y18" s="118" t="n">
        <f aca="false">+X18+1</f>
        <v>19</v>
      </c>
      <c r="Z18" s="118" t="n">
        <f aca="false">+Y18+1</f>
        <v>20</v>
      </c>
      <c r="AA18" s="118" t="n">
        <f aca="false">+Z18+1</f>
        <v>21</v>
      </c>
      <c r="AB18" s="118" t="n">
        <f aca="false">+AA18+1</f>
        <v>22</v>
      </c>
      <c r="AC18" s="118" t="n">
        <f aca="false">+AB18+1</f>
        <v>23</v>
      </c>
      <c r="AD18" s="118" t="n">
        <f aca="false">+AC18+1</f>
        <v>24</v>
      </c>
      <c r="AE18" s="118" t="n">
        <f aca="false">+AD18+1</f>
        <v>25</v>
      </c>
      <c r="AF18" s="118" t="n">
        <f aca="false">+AE18+1</f>
        <v>26</v>
      </c>
      <c r="AG18" s="118" t="n">
        <f aca="false">+AF18+1</f>
        <v>27</v>
      </c>
      <c r="AH18" s="118" t="n">
        <f aca="false">+AG18+1</f>
        <v>28</v>
      </c>
      <c r="AI18" s="118" t="n">
        <f aca="false">+AH18+1</f>
        <v>29</v>
      </c>
      <c r="AJ18" s="118" t="n">
        <f aca="false">+AI18+1</f>
        <v>30</v>
      </c>
      <c r="AK18" s="119" t="str">
        <f aca="false">VLOOKUP(7,TA,TI,FALSE())</f>
        <v>Totaal</v>
      </c>
    </row>
    <row r="19" customFormat="false" ht="15.6" hidden="false" customHeight="false" outlineLevel="0" collapsed="false">
      <c r="B19" s="45"/>
      <c r="C19" s="120" t="str">
        <f aca="false">VLOOKUP(6,TA,TI,FALSE())</f>
        <v>Werkzaamheden:</v>
      </c>
      <c r="D19" s="121"/>
      <c r="E19" s="121"/>
      <c r="F19" s="121"/>
      <c r="G19" s="122" t="str">
        <f aca="false">IF(TI=2,IF(WEEKDAY(G17)=1,"Zo",IF(WEEKDAY(G17)=2,"Ma",IF(WEEKDAY(G17)=3,"Di",IF(WEEKDAY(G17)=4,"Wo",IF(WEEKDAY(G17)=5,"Do",IF(WEEKDAY(G17)=6,"Vr",IF(WEEKDAY(G17)=7,"Za"))))))),IF(WEEKDAY(G17)=1,"So",IF(WEEKDAY(G17)=2,"Mo",IF(WEEKDAY(G17)=3,"Di",IF(WEEKDAY(G17)=4,"Mi",IF(WEEKDAY(G17)=5,"Do",IF(WEEKDAY(G17)=6,"Fr",IF(WEEKDAY(G17)=7,"Sa"))))))))</f>
        <v>Ma</v>
      </c>
      <c r="H19" s="123" t="str">
        <f aca="false">IF(TI=2,IF(WEEKDAY(H17)=1,"Zo",IF(WEEKDAY(H17)=2,"Ma",IF(WEEKDAY(H17)=3,"Di",IF(WEEKDAY(H17)=4,"Wo",IF(WEEKDAY(H17)=5,"Do",IF(WEEKDAY(H17)=6,"Vr",IF(WEEKDAY(H17)=7,"Za"))))))),IF(WEEKDAY(H17)=1,"So",IF(WEEKDAY(H17)=2,"Mo",IF(WEEKDAY(H17)=3,"Di",IF(WEEKDAY(H17)=4,"Mi",IF(WEEKDAY(H17)=5,"Do",IF(WEEKDAY(H17)=6,"Fr",IF(WEEKDAY(H17)=7,"Sa"))))))))</f>
        <v>Di</v>
      </c>
      <c r="I19" s="123" t="str">
        <f aca="false">IF(TI=2,IF(WEEKDAY(I17)=1,"Zo",IF(WEEKDAY(I17)=2,"Ma",IF(WEEKDAY(I17)=3,"Di",IF(WEEKDAY(I17)=4,"Wo",IF(WEEKDAY(I17)=5,"Do",IF(WEEKDAY(I17)=6,"Vr",IF(WEEKDAY(I17)=7,"Za"))))))),IF(WEEKDAY(I17)=1,"So",IF(WEEKDAY(I17)=2,"Mo",IF(WEEKDAY(I17)=3,"Di",IF(WEEKDAY(I17)=4,"Mi",IF(WEEKDAY(I17)=5,"Do",IF(WEEKDAY(I17)=6,"Fr",IF(WEEKDAY(I17)=7,"Sa"))))))))</f>
        <v>Wo</v>
      </c>
      <c r="J19" s="123" t="str">
        <f aca="false">IF(TI=2,IF(WEEKDAY(J17)=1,"Zo",IF(WEEKDAY(J17)=2,"Ma",IF(WEEKDAY(J17)=3,"Di",IF(WEEKDAY(J17)=4,"Wo",IF(WEEKDAY(J17)=5,"Do",IF(WEEKDAY(J17)=6,"Vr",IF(WEEKDAY(J17)=7,"Za"))))))),IF(WEEKDAY(J17)=1,"So",IF(WEEKDAY(J17)=2,"Mo",IF(WEEKDAY(J17)=3,"Di",IF(WEEKDAY(J17)=4,"Mi",IF(WEEKDAY(J17)=5,"Do",IF(WEEKDAY(J17)=6,"Fr",IF(WEEKDAY(J17)=7,"Sa"))))))))</f>
        <v>Do</v>
      </c>
      <c r="K19" s="123" t="str">
        <f aca="false">IF(TI=2,IF(WEEKDAY(K17)=1,"Zo",IF(WEEKDAY(K17)=2,"Ma",IF(WEEKDAY(K17)=3,"Di",IF(WEEKDAY(K17)=4,"Wo",IF(WEEKDAY(K17)=5,"Do",IF(WEEKDAY(K17)=6,"Vr",IF(WEEKDAY(K17)=7,"Za"))))))),IF(WEEKDAY(K17)=1,"So",IF(WEEKDAY(K17)=2,"Mo",IF(WEEKDAY(K17)=3,"Di",IF(WEEKDAY(K17)=4,"Mi",IF(WEEKDAY(K17)=5,"Do",IF(WEEKDAY(K17)=6,"Fr",IF(WEEKDAY(K17)=7,"Sa"))))))))</f>
        <v>Vr</v>
      </c>
      <c r="L19" s="123" t="str">
        <f aca="false">IF(TI=2,IF(WEEKDAY(L17)=1,"Zo",IF(WEEKDAY(L17)=2,"Ma",IF(WEEKDAY(L17)=3,"Di",IF(WEEKDAY(L17)=4,"Wo",IF(WEEKDAY(L17)=5,"Do",IF(WEEKDAY(L17)=6,"Vr",IF(WEEKDAY(L17)=7,"Za"))))))),IF(WEEKDAY(L17)=1,"So",IF(WEEKDAY(L17)=2,"Mo",IF(WEEKDAY(L17)=3,"Di",IF(WEEKDAY(L17)=4,"Mi",IF(WEEKDAY(L17)=5,"Do",IF(WEEKDAY(L17)=6,"Fr",IF(WEEKDAY(L17)=7,"Sa"))))))))</f>
        <v>Za</v>
      </c>
      <c r="M19" s="123" t="str">
        <f aca="false">IF(TI=2,IF(WEEKDAY(M17)=1,"Zo",IF(WEEKDAY(M17)=2,"Ma",IF(WEEKDAY(M17)=3,"Di",IF(WEEKDAY(M17)=4,"Wo",IF(WEEKDAY(M17)=5,"Do",IF(WEEKDAY(M17)=6,"Vr",IF(WEEKDAY(M17)=7,"Za"))))))),IF(WEEKDAY(M17)=1,"So",IF(WEEKDAY(M17)=2,"Mo",IF(WEEKDAY(M17)=3,"Di",IF(WEEKDAY(M17)=4,"Mi",IF(WEEKDAY(M17)=5,"Do",IF(WEEKDAY(M17)=6,"Fr",IF(WEEKDAY(M17)=7,"Sa"))))))))</f>
        <v>Zo</v>
      </c>
      <c r="N19" s="123" t="str">
        <f aca="false">IF(TI=2,IF(WEEKDAY(N17)=1,"Zo",IF(WEEKDAY(N17)=2,"Ma",IF(WEEKDAY(N17)=3,"Di",IF(WEEKDAY(N17)=4,"Wo",IF(WEEKDAY(N17)=5,"Do",IF(WEEKDAY(N17)=6,"Vr",IF(WEEKDAY(N17)=7,"Za"))))))),IF(WEEKDAY(N17)=1,"So",IF(WEEKDAY(N17)=2,"Mo",IF(WEEKDAY(N17)=3,"Di",IF(WEEKDAY(N17)=4,"Mi",IF(WEEKDAY(N17)=5,"Do",IF(WEEKDAY(N17)=6,"Fr",IF(WEEKDAY(N17)=7,"Sa"))))))))</f>
        <v>Ma</v>
      </c>
      <c r="O19" s="123" t="str">
        <f aca="false">IF(TI=2,IF(WEEKDAY(O17)=1,"Zo",IF(WEEKDAY(O17)=2,"Ma",IF(WEEKDAY(O17)=3,"Di",IF(WEEKDAY(O17)=4,"Wo",IF(WEEKDAY(O17)=5,"Do",IF(WEEKDAY(O17)=6,"Vr",IF(WEEKDAY(O17)=7,"Za"))))))),IF(WEEKDAY(O17)=1,"So",IF(WEEKDAY(O17)=2,"Mo",IF(WEEKDAY(O17)=3,"Di",IF(WEEKDAY(O17)=4,"Mi",IF(WEEKDAY(O17)=5,"Do",IF(WEEKDAY(O17)=6,"Fr",IF(WEEKDAY(O17)=7,"Sa"))))))))</f>
        <v>Di</v>
      </c>
      <c r="P19" s="123" t="str">
        <f aca="false">IF(TI=2,IF(WEEKDAY(P17)=1,"Zo",IF(WEEKDAY(P17)=2,"Ma",IF(WEEKDAY(P17)=3,"Di",IF(WEEKDAY(P17)=4,"Wo",IF(WEEKDAY(P17)=5,"Do",IF(WEEKDAY(P17)=6,"Vr",IF(WEEKDAY(P17)=7,"Za"))))))),IF(WEEKDAY(P17)=1,"So",IF(WEEKDAY(P17)=2,"Mo",IF(WEEKDAY(P17)=3,"Di",IF(WEEKDAY(P17)=4,"Mi",IF(WEEKDAY(P17)=5,"Do",IF(WEEKDAY(P17)=6,"Fr",IF(WEEKDAY(P17)=7,"Sa"))))))))</f>
        <v>Wo</v>
      </c>
      <c r="Q19" s="123" t="str">
        <f aca="false">IF(TI=2,IF(WEEKDAY(Q17)=1,"Zo",IF(WEEKDAY(Q17)=2,"Ma",IF(WEEKDAY(Q17)=3,"Di",IF(WEEKDAY(Q17)=4,"Wo",IF(WEEKDAY(Q17)=5,"Do",IF(WEEKDAY(Q17)=6,"Vr",IF(WEEKDAY(Q17)=7,"Za"))))))),IF(WEEKDAY(Q17)=1,"So",IF(WEEKDAY(Q17)=2,"Mo",IF(WEEKDAY(Q17)=3,"Di",IF(WEEKDAY(Q17)=4,"Mi",IF(WEEKDAY(Q17)=5,"Do",IF(WEEKDAY(Q17)=6,"Fr",IF(WEEKDAY(Q17)=7,"Sa"))))))))</f>
        <v>Do</v>
      </c>
      <c r="R19" s="123" t="str">
        <f aca="false">IF(TI=2,IF(WEEKDAY(R17)=1,"Zo",IF(WEEKDAY(R17)=2,"Ma",IF(WEEKDAY(R17)=3,"Di",IF(WEEKDAY(R17)=4,"Wo",IF(WEEKDAY(R17)=5,"Do",IF(WEEKDAY(R17)=6,"Vr",IF(WEEKDAY(R17)=7,"Za"))))))),IF(WEEKDAY(R17)=1,"So",IF(WEEKDAY(R17)=2,"Mo",IF(WEEKDAY(R17)=3,"Di",IF(WEEKDAY(R17)=4,"Mi",IF(WEEKDAY(R17)=5,"Do",IF(WEEKDAY(R17)=6,"Fr",IF(WEEKDAY(R17)=7,"Sa"))))))))</f>
        <v>Vr</v>
      </c>
      <c r="S19" s="123" t="str">
        <f aca="false">IF(TI=2,IF(WEEKDAY(S17)=1,"Zo",IF(WEEKDAY(S17)=2,"Ma",IF(WEEKDAY(S17)=3,"Di",IF(WEEKDAY(S17)=4,"Wo",IF(WEEKDAY(S17)=5,"Do",IF(WEEKDAY(S17)=6,"Vr",IF(WEEKDAY(S17)=7,"Za"))))))),IF(WEEKDAY(S17)=1,"So",IF(WEEKDAY(S17)=2,"Mo",IF(WEEKDAY(S17)=3,"Di",IF(WEEKDAY(S17)=4,"Mi",IF(WEEKDAY(S17)=5,"Do",IF(WEEKDAY(S17)=6,"Fr",IF(WEEKDAY(S17)=7,"Sa"))))))))</f>
        <v>Za</v>
      </c>
      <c r="T19" s="123" t="str">
        <f aca="false">IF(TI=2,IF(WEEKDAY(T17)=1,"Zo",IF(WEEKDAY(T17)=2,"Ma",IF(WEEKDAY(T17)=3,"Di",IF(WEEKDAY(T17)=4,"Wo",IF(WEEKDAY(T17)=5,"Do",IF(WEEKDAY(T17)=6,"Vr",IF(WEEKDAY(T17)=7,"Za"))))))),IF(WEEKDAY(T17)=1,"So",IF(WEEKDAY(T17)=2,"Mo",IF(WEEKDAY(T17)=3,"Di",IF(WEEKDAY(T17)=4,"Mi",IF(WEEKDAY(T17)=5,"Do",IF(WEEKDAY(T17)=6,"Fr",IF(WEEKDAY(T17)=7,"Sa"))))))))</f>
        <v>Zo</v>
      </c>
      <c r="U19" s="123" t="str">
        <f aca="false">IF(TI=2,IF(WEEKDAY(U17)=1,"Zo",IF(WEEKDAY(U17)=2,"Ma",IF(WEEKDAY(U17)=3,"Di",IF(WEEKDAY(U17)=4,"Wo",IF(WEEKDAY(U17)=5,"Do",IF(WEEKDAY(U17)=6,"Vr",IF(WEEKDAY(U17)=7,"Za"))))))),IF(WEEKDAY(U17)=1,"So",IF(WEEKDAY(U17)=2,"Mo",IF(WEEKDAY(U17)=3,"Di",IF(WEEKDAY(U17)=4,"Mi",IF(WEEKDAY(U17)=5,"Do",IF(WEEKDAY(U17)=6,"Fr",IF(WEEKDAY(U17)=7,"Sa"))))))))</f>
        <v>Ma</v>
      </c>
      <c r="V19" s="123" t="str">
        <f aca="false">IF(TI=2,IF(WEEKDAY(V17)=1,"Zo",IF(WEEKDAY(V17)=2,"Ma",IF(WEEKDAY(V17)=3,"Di",IF(WEEKDAY(V17)=4,"Wo",IF(WEEKDAY(V17)=5,"Do",IF(WEEKDAY(V17)=6,"Vr",IF(WEEKDAY(V17)=7,"Za"))))))),IF(WEEKDAY(V17)=1,"So",IF(WEEKDAY(V17)=2,"Mo",IF(WEEKDAY(V17)=3,"Di",IF(WEEKDAY(V17)=4,"Mi",IF(WEEKDAY(V17)=5,"Do",IF(WEEKDAY(V17)=6,"Fr",IF(WEEKDAY(V17)=7,"Sa"))))))))</f>
        <v>Di</v>
      </c>
      <c r="W19" s="123" t="str">
        <f aca="false">IF(TI=2,IF(WEEKDAY(W17)=1,"Zo",IF(WEEKDAY(W17)=2,"Ma",IF(WEEKDAY(W17)=3,"Di",IF(WEEKDAY(W17)=4,"Wo",IF(WEEKDAY(W17)=5,"Do",IF(WEEKDAY(W17)=6,"Vr",IF(WEEKDAY(W17)=7,"Za"))))))),IF(WEEKDAY(W17)=1,"So",IF(WEEKDAY(W17)=2,"Mo",IF(WEEKDAY(W17)=3,"Di",IF(WEEKDAY(W17)=4,"Mi",IF(WEEKDAY(W17)=5,"Do",IF(WEEKDAY(W17)=6,"Fr",IF(WEEKDAY(W17)=7,"Sa"))))))))</f>
        <v>Wo</v>
      </c>
      <c r="X19" s="123" t="str">
        <f aca="false">IF(TI=2,IF(WEEKDAY(X17)=1,"Zo",IF(WEEKDAY(X17)=2,"Ma",IF(WEEKDAY(X17)=3,"Di",IF(WEEKDAY(X17)=4,"Wo",IF(WEEKDAY(X17)=5,"Do",IF(WEEKDAY(X17)=6,"Vr",IF(WEEKDAY(X17)=7,"Za"))))))),IF(WEEKDAY(X17)=1,"So",IF(WEEKDAY(X17)=2,"Mo",IF(WEEKDAY(X17)=3,"Di",IF(WEEKDAY(X17)=4,"Mi",IF(WEEKDAY(X17)=5,"Do",IF(WEEKDAY(X17)=6,"Fr",IF(WEEKDAY(X17)=7,"Sa"))))))))</f>
        <v>Do</v>
      </c>
      <c r="Y19" s="123" t="str">
        <f aca="false">IF(TI=2,IF(WEEKDAY(Y17)=1,"Zo",IF(WEEKDAY(Y17)=2,"Ma",IF(WEEKDAY(Y17)=3,"Di",IF(WEEKDAY(Y17)=4,"Wo",IF(WEEKDAY(Y17)=5,"Do",IF(WEEKDAY(Y17)=6,"Vr",IF(WEEKDAY(Y17)=7,"Za"))))))),IF(WEEKDAY(Y17)=1,"So",IF(WEEKDAY(Y17)=2,"Mo",IF(WEEKDAY(Y17)=3,"Di",IF(WEEKDAY(Y17)=4,"Mi",IF(WEEKDAY(Y17)=5,"Do",IF(WEEKDAY(Y17)=6,"Fr",IF(WEEKDAY(Y17)=7,"Sa"))))))))</f>
        <v>Vr</v>
      </c>
      <c r="Z19" s="123" t="str">
        <f aca="false">IF(TI=2,IF(WEEKDAY(Z17)=1,"Zo",IF(WEEKDAY(Z17)=2,"Ma",IF(WEEKDAY(Z17)=3,"Di",IF(WEEKDAY(Z17)=4,"Wo",IF(WEEKDAY(Z17)=5,"Do",IF(WEEKDAY(Z17)=6,"Vr",IF(WEEKDAY(Z17)=7,"Za"))))))),IF(WEEKDAY(Z17)=1,"So",IF(WEEKDAY(Z17)=2,"Mo",IF(WEEKDAY(Z17)=3,"Di",IF(WEEKDAY(Z17)=4,"Mi",IF(WEEKDAY(Z17)=5,"Do",IF(WEEKDAY(Z17)=6,"Fr",IF(WEEKDAY(Z17)=7,"Sa"))))))))</f>
        <v>Za</v>
      </c>
      <c r="AA19" s="123" t="str">
        <f aca="false">IF(TI=2,IF(WEEKDAY(AA17)=1,"Zo",IF(WEEKDAY(AA17)=2,"Ma",IF(WEEKDAY(AA17)=3,"Di",IF(WEEKDAY(AA17)=4,"Wo",IF(WEEKDAY(AA17)=5,"Do",IF(WEEKDAY(AA17)=6,"Vr",IF(WEEKDAY(AA17)=7,"Za"))))))),IF(WEEKDAY(AA17)=1,"So",IF(WEEKDAY(AA17)=2,"Mo",IF(WEEKDAY(AA17)=3,"Di",IF(WEEKDAY(AA17)=4,"Mi",IF(WEEKDAY(AA17)=5,"Do",IF(WEEKDAY(AA17)=6,"Fr",IF(WEEKDAY(AA17)=7,"Sa"))))))))</f>
        <v>Zo</v>
      </c>
      <c r="AB19" s="123" t="str">
        <f aca="false">IF(TI=2,IF(WEEKDAY(AB17)=1,"Zo",IF(WEEKDAY(AB17)=2,"Ma",IF(WEEKDAY(AB17)=3,"Di",IF(WEEKDAY(AB17)=4,"Wo",IF(WEEKDAY(AB17)=5,"Do",IF(WEEKDAY(AB17)=6,"Vr",IF(WEEKDAY(AB17)=7,"Za"))))))),IF(WEEKDAY(AB17)=1,"So",IF(WEEKDAY(AB17)=2,"Mo",IF(WEEKDAY(AB17)=3,"Di",IF(WEEKDAY(AB17)=4,"Mi",IF(WEEKDAY(AB17)=5,"Do",IF(WEEKDAY(AB17)=6,"Fr",IF(WEEKDAY(AB17)=7,"Sa"))))))))</f>
        <v>Ma</v>
      </c>
      <c r="AC19" s="123" t="str">
        <f aca="false">IF(TI=2,IF(WEEKDAY(AC17)=1,"Zo",IF(WEEKDAY(AC17)=2,"Ma",IF(WEEKDAY(AC17)=3,"Di",IF(WEEKDAY(AC17)=4,"Wo",IF(WEEKDAY(AC17)=5,"Do",IF(WEEKDAY(AC17)=6,"Vr",IF(WEEKDAY(AC17)=7,"Za"))))))),IF(WEEKDAY(AC17)=1,"So",IF(WEEKDAY(AC17)=2,"Mo",IF(WEEKDAY(AC17)=3,"Di",IF(WEEKDAY(AC17)=4,"Mi",IF(WEEKDAY(AC17)=5,"Do",IF(WEEKDAY(AC17)=6,"Fr",IF(WEEKDAY(AC17)=7,"Sa"))))))))</f>
        <v>Di</v>
      </c>
      <c r="AD19" s="123" t="str">
        <f aca="false">IF(TI=2,IF(WEEKDAY(AD17)=1,"Zo",IF(WEEKDAY(AD17)=2,"Ma",IF(WEEKDAY(AD17)=3,"Di",IF(WEEKDAY(AD17)=4,"Wo",IF(WEEKDAY(AD17)=5,"Do",IF(WEEKDAY(AD17)=6,"Vr",IF(WEEKDAY(AD17)=7,"Za"))))))),IF(WEEKDAY(AD17)=1,"So",IF(WEEKDAY(AD17)=2,"Mo",IF(WEEKDAY(AD17)=3,"Di",IF(WEEKDAY(AD17)=4,"Mi",IF(WEEKDAY(AD17)=5,"Do",IF(WEEKDAY(AD17)=6,"Fr",IF(WEEKDAY(AD17)=7,"Sa"))))))))</f>
        <v>Wo</v>
      </c>
      <c r="AE19" s="123" t="str">
        <f aca="false">IF(TI=2,IF(WEEKDAY(AE17)=1,"Zo",IF(WEEKDAY(AE17)=2,"Ma",IF(WEEKDAY(AE17)=3,"Di",IF(WEEKDAY(AE17)=4,"Wo",IF(WEEKDAY(AE17)=5,"Do",IF(WEEKDAY(AE17)=6,"Vr",IF(WEEKDAY(AE17)=7,"Za"))))))),IF(WEEKDAY(AE17)=1,"So",IF(WEEKDAY(AE17)=2,"Mo",IF(WEEKDAY(AE17)=3,"Di",IF(WEEKDAY(AE17)=4,"Mi",IF(WEEKDAY(AE17)=5,"Do",IF(WEEKDAY(AE17)=6,"Fr",IF(WEEKDAY(AE17)=7,"Sa"))))))))</f>
        <v>Do</v>
      </c>
      <c r="AF19" s="123" t="str">
        <f aca="false">IF(TI=2,IF(WEEKDAY(AF17)=1,"Zo",IF(WEEKDAY(AF17)=2,"Ma",IF(WEEKDAY(AF17)=3,"Di",IF(WEEKDAY(AF17)=4,"Wo",IF(WEEKDAY(AF17)=5,"Do",IF(WEEKDAY(AF17)=6,"Vr",IF(WEEKDAY(AF17)=7,"Za"))))))),IF(WEEKDAY(AF17)=1,"So",IF(WEEKDAY(AF17)=2,"Mo",IF(WEEKDAY(AF17)=3,"Di",IF(WEEKDAY(AF17)=4,"Mi",IF(WEEKDAY(AF17)=5,"Do",IF(WEEKDAY(AF17)=6,"Fr",IF(WEEKDAY(AF17)=7,"Sa"))))))))</f>
        <v>Vr</v>
      </c>
      <c r="AG19" s="123" t="str">
        <f aca="false">IF(TI=2,IF(WEEKDAY(AG17)=1,"Zo",IF(WEEKDAY(AG17)=2,"Ma",IF(WEEKDAY(AG17)=3,"Di",IF(WEEKDAY(AG17)=4,"Wo",IF(WEEKDAY(AG17)=5,"Do",IF(WEEKDAY(AG17)=6,"Vr",IF(WEEKDAY(AG17)=7,"Za"))))))),IF(WEEKDAY(AG17)=1,"So",IF(WEEKDAY(AG17)=2,"Mo",IF(WEEKDAY(AG17)=3,"Di",IF(WEEKDAY(AG17)=4,"Mi",IF(WEEKDAY(AG17)=5,"Do",IF(WEEKDAY(AG17)=6,"Fr",IF(WEEKDAY(AG17)=7,"Sa"))))))))</f>
        <v>Za</v>
      </c>
      <c r="AH19" s="123" t="str">
        <f aca="false">IF(TI=2,IF(WEEKDAY(AH17)=1,"Zo",IF(WEEKDAY(AH17)=2,"Ma",IF(WEEKDAY(AH17)=3,"Di",IF(WEEKDAY(AH17)=4,"Wo",IF(WEEKDAY(AH17)=5,"Do",IF(WEEKDAY(AH17)=6,"Vr",IF(WEEKDAY(AH17)=7,"Za"))))))),IF(WEEKDAY(AH17)=1,"So",IF(WEEKDAY(AH17)=2,"Mo",IF(WEEKDAY(AH17)=3,"Di",IF(WEEKDAY(AH17)=4,"Mi",IF(WEEKDAY(AH17)=5,"Do",IF(WEEKDAY(AH17)=6,"Fr",IF(WEEKDAY(AH17)=7,"Sa"))))))))</f>
        <v>Zo</v>
      </c>
      <c r="AI19" s="123" t="str">
        <f aca="false">IF(TI=2,IF(WEEKDAY(AI17)=1,"Zo",IF(WEEKDAY(AI17)=2,"Ma",IF(WEEKDAY(AI17)=3,"Di",IF(WEEKDAY(AI17)=4,"Wo",IF(WEEKDAY(AI17)=5,"Do",IF(WEEKDAY(AI17)=6,"Vr",IF(WEEKDAY(AI17)=7,"Za"))))))),IF(WEEKDAY(AI17)=1,"So",IF(WEEKDAY(AI17)=2,"Mo",IF(WEEKDAY(AI17)=3,"Di",IF(WEEKDAY(AI17)=4,"Mi",IF(WEEKDAY(AI17)=5,"Do",IF(WEEKDAY(AI17)=6,"Fr",IF(WEEKDAY(AI17)=7,"Sa"))))))))</f>
        <v>Ma</v>
      </c>
      <c r="AJ19" s="123" t="str">
        <f aca="false">IF(TI=2,IF(WEEKDAY(AJ17)=1,"Zo",IF(WEEKDAY(AJ17)=2,"Ma",IF(WEEKDAY(AJ17)=3,"Di",IF(WEEKDAY(AJ17)=4,"Wo",IF(WEEKDAY(AJ17)=5,"Do",IF(WEEKDAY(AJ17)=6,"Vr",IF(WEEKDAY(AJ17)=7,"Za"))))))),IF(WEEKDAY(AJ17)=1,"So",IF(WEEKDAY(AJ17)=2,"Mo",IF(WEEKDAY(AJ17)=3,"Di",IF(WEEKDAY(AJ17)=4,"Mi",IF(WEEKDAY(AJ17)=5,"Do",IF(WEEKDAY(AJ17)=6,"Fr",IF(WEEKDAY(AJ17)=7,"Sa"))))))))</f>
        <v>Di</v>
      </c>
      <c r="AK19" s="124"/>
    </row>
    <row r="20" customFormat="false" ht="13.8" hidden="false" customHeight="false" outlineLevel="0" collapsed="false">
      <c r="B20" s="45"/>
      <c r="G20" s="125" t="n">
        <f aca="false">IF(OR(WEEKDAY(G17)=1,WEEKDAY(G17)=7),1,0)</f>
        <v>0</v>
      </c>
      <c r="H20" s="126" t="n">
        <f aca="false">IF(OR(WEEKDAY(H17)=1,WEEKDAY(H17)=7),1,0)</f>
        <v>0</v>
      </c>
      <c r="I20" s="126" t="n">
        <f aca="false">IF(OR(WEEKDAY(I17)=1,WEEKDAY(I17)=7),1,0)</f>
        <v>0</v>
      </c>
      <c r="J20" s="126" t="n">
        <f aca="false">IF(OR(WEEKDAY(J17)=1,WEEKDAY(J17)=7),1,0)</f>
        <v>0</v>
      </c>
      <c r="K20" s="126" t="n">
        <f aca="false">IF(OR(WEEKDAY(K17)=1,WEEKDAY(K17)=7),1,0)</f>
        <v>0</v>
      </c>
      <c r="L20" s="126" t="n">
        <f aca="false">IF(OR(WEEKDAY(L17)=1,WEEKDAY(L17)=7),1,0)</f>
        <v>1</v>
      </c>
      <c r="M20" s="126" t="n">
        <f aca="false">IF(OR(WEEKDAY(M17)=1,WEEKDAY(M17)=7),1,0)</f>
        <v>1</v>
      </c>
      <c r="N20" s="126" t="n">
        <f aca="false">IF(OR(WEEKDAY(N17)=1,WEEKDAY(N17)=7),1,0)</f>
        <v>0</v>
      </c>
      <c r="O20" s="126" t="n">
        <f aca="false">IF(OR(WEEKDAY(O17)=1,WEEKDAY(O17)=7),1,0)</f>
        <v>0</v>
      </c>
      <c r="P20" s="126" t="n">
        <f aca="false">IF(OR(WEEKDAY(P17)=1,WEEKDAY(P17)=7),1,0)</f>
        <v>0</v>
      </c>
      <c r="Q20" s="126" t="n">
        <f aca="false">IF(OR(WEEKDAY(Q17)=1,WEEKDAY(Q17)=7),1,0)</f>
        <v>0</v>
      </c>
      <c r="R20" s="126" t="n">
        <f aca="false">IF(OR(WEEKDAY(R17)=1,WEEKDAY(R17)=7),1,0)</f>
        <v>0</v>
      </c>
      <c r="S20" s="126" t="n">
        <f aca="false">IF(OR(WEEKDAY(S17)=1,WEEKDAY(S17)=7),1,0)</f>
        <v>1</v>
      </c>
      <c r="T20" s="126" t="n">
        <f aca="false">IF(OR(WEEKDAY(T17)=1,WEEKDAY(T17)=7),1,0)</f>
        <v>1</v>
      </c>
      <c r="U20" s="126" t="n">
        <f aca="false">IF(OR(WEEKDAY(U17)=1,WEEKDAY(U17)=7),1,0)</f>
        <v>0</v>
      </c>
      <c r="V20" s="126" t="n">
        <f aca="false">IF(OR(WEEKDAY(V17)=1,WEEKDAY(V17)=7),1,0)</f>
        <v>0</v>
      </c>
      <c r="W20" s="126" t="n">
        <f aca="false">IF(OR(WEEKDAY(W17)=1,WEEKDAY(W17)=7),1,0)</f>
        <v>0</v>
      </c>
      <c r="X20" s="126" t="n">
        <f aca="false">IF(OR(WEEKDAY(X17)=1,WEEKDAY(X17)=7),1,0)</f>
        <v>0</v>
      </c>
      <c r="Y20" s="126" t="n">
        <f aca="false">IF(OR(WEEKDAY(Y17)=1,WEEKDAY(Y17)=7),1,0)</f>
        <v>0</v>
      </c>
      <c r="Z20" s="126" t="n">
        <f aca="false">IF(OR(WEEKDAY(Z17)=1,WEEKDAY(Z17)=7),1,0)</f>
        <v>1</v>
      </c>
      <c r="AA20" s="126" t="n">
        <f aca="false">IF(OR(WEEKDAY(AA17)=1,WEEKDAY(AA17)=7),1,0)</f>
        <v>1</v>
      </c>
      <c r="AB20" s="126" t="n">
        <f aca="false">IF(OR(WEEKDAY(AB17)=1,WEEKDAY(AB17)=7),1,0)</f>
        <v>0</v>
      </c>
      <c r="AC20" s="126" t="n">
        <f aca="false">IF(OR(WEEKDAY(AC17)=1,WEEKDAY(AC17)=7),1,0)</f>
        <v>0</v>
      </c>
      <c r="AD20" s="126" t="n">
        <f aca="false">IF(OR(WEEKDAY(AD17)=1,WEEKDAY(AD17)=7),1,0)</f>
        <v>0</v>
      </c>
      <c r="AE20" s="126" t="n">
        <f aca="false">IF(OR(WEEKDAY(AE17)=1,WEEKDAY(AE17)=7),1,0)</f>
        <v>0</v>
      </c>
      <c r="AF20" s="126" t="n">
        <f aca="false">IF(OR(WEEKDAY(AF17)=1,WEEKDAY(AF17)=7),1,0)</f>
        <v>0</v>
      </c>
      <c r="AG20" s="126" t="n">
        <f aca="false">IF(OR(WEEKDAY(AG17)=1,WEEKDAY(AG17)=7),1,0)</f>
        <v>1</v>
      </c>
      <c r="AH20" s="126" t="n">
        <f aca="false">IF(OR(WEEKDAY(AH17)=1,WEEKDAY(AH17)=7),1,0)</f>
        <v>1</v>
      </c>
      <c r="AI20" s="126" t="n">
        <f aca="false">IF(OR(WEEKDAY(AI17)=1,WEEKDAY(AI17)=7),1,0)</f>
        <v>0</v>
      </c>
      <c r="AJ20" s="126" t="n">
        <f aca="false">IF(OR(WEEKDAY(AJ17)=1,WEEKDAY(AJ17)=7),1,0)</f>
        <v>0</v>
      </c>
      <c r="AK20" s="124"/>
    </row>
    <row r="21" customFormat="false" ht="38.25" hidden="false" customHeight="true" outlineLevel="0" collapsed="false">
      <c r="B21" s="45"/>
      <c r="C21" s="58" t="str">
        <f aca="false">VLOOKUP(28,TA,TI,FALSE())</f>
        <v>Projectnummer en projectnaam Interreg VIA Deutschland-Nederland projecten:</v>
      </c>
      <c r="D21" s="58"/>
      <c r="E21" s="58"/>
      <c r="G21" s="45"/>
      <c r="AK21" s="124"/>
    </row>
    <row r="22" s="64" customFormat="true" ht="30.75" hidden="false" customHeight="true" outlineLevel="0" collapsed="false">
      <c r="B22" s="128" t="n">
        <v>1</v>
      </c>
      <c r="C22" s="129" t="n">
        <f aca="false">IF(+Overzicht!C27="","",+Overzicht!C27)</f>
        <v>32010</v>
      </c>
      <c r="E22" s="189" t="str">
        <f aca="false">IF(+Overzicht!E27="","",+Overzicht!E27)</f>
        <v>EKW</v>
      </c>
      <c r="G22" s="131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3"/>
      <c r="U22" s="133"/>
      <c r="V22" s="133"/>
      <c r="W22" s="133"/>
      <c r="X22" s="133"/>
      <c r="Y22" s="133"/>
      <c r="Z22" s="133"/>
      <c r="AA22" s="133"/>
      <c r="AB22" s="133"/>
      <c r="AC22" s="133"/>
      <c r="AD22" s="133"/>
      <c r="AE22" s="133"/>
      <c r="AF22" s="133"/>
      <c r="AG22" s="133"/>
      <c r="AH22" s="133"/>
      <c r="AI22" s="133"/>
      <c r="AJ22" s="133"/>
      <c r="AK22" s="190" t="n">
        <f aca="false">SUM(G22:AJ22)</f>
        <v>0</v>
      </c>
    </row>
    <row r="23" s="64" customFormat="true" ht="30.75" hidden="false" customHeight="true" outlineLevel="0" collapsed="false">
      <c r="B23" s="128" t="n">
        <v>2</v>
      </c>
      <c r="C23" s="129" t="str">
        <f aca="false">IF(+Overzicht!C28="","",+Overzicht!C28)</f>
        <v/>
      </c>
      <c r="E23" s="189" t="str">
        <f aca="false">IF(+Overzicht!E28="","",+Overzicht!E28)</f>
        <v/>
      </c>
      <c r="G23" s="131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3"/>
      <c r="U23" s="133"/>
      <c r="V23" s="133"/>
      <c r="W23" s="133"/>
      <c r="X23" s="133"/>
      <c r="Y23" s="133"/>
      <c r="Z23" s="133"/>
      <c r="AA23" s="133"/>
      <c r="AB23" s="133"/>
      <c r="AC23" s="133"/>
      <c r="AD23" s="133"/>
      <c r="AE23" s="133"/>
      <c r="AF23" s="133"/>
      <c r="AG23" s="133"/>
      <c r="AH23" s="133"/>
      <c r="AI23" s="133"/>
      <c r="AJ23" s="133"/>
      <c r="AK23" s="190" t="n">
        <f aca="false">SUM(G23:AJ23)</f>
        <v>0</v>
      </c>
    </row>
    <row r="24" s="64" customFormat="true" ht="30.75" hidden="false" customHeight="true" outlineLevel="0" collapsed="false">
      <c r="B24" s="128" t="n">
        <v>3</v>
      </c>
      <c r="C24" s="129" t="str">
        <f aca="false">IF(+Overzicht!C29="","",+Overzicht!C29)</f>
        <v/>
      </c>
      <c r="E24" s="189" t="str">
        <f aca="false">IF(+Overzicht!E29="","",+Overzicht!E29)</f>
        <v/>
      </c>
      <c r="G24" s="131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3"/>
      <c r="U24" s="133"/>
      <c r="V24" s="133"/>
      <c r="W24" s="133"/>
      <c r="X24" s="133"/>
      <c r="Y24" s="133"/>
      <c r="Z24" s="133"/>
      <c r="AA24" s="133"/>
      <c r="AB24" s="133"/>
      <c r="AC24" s="133"/>
      <c r="AD24" s="133"/>
      <c r="AE24" s="133"/>
      <c r="AF24" s="133"/>
      <c r="AG24" s="133"/>
      <c r="AH24" s="133"/>
      <c r="AI24" s="133"/>
      <c r="AJ24" s="133"/>
      <c r="AK24" s="190" t="n">
        <f aca="false">SUM(G24:AJ24)</f>
        <v>0</v>
      </c>
    </row>
    <row r="25" s="64" customFormat="true" ht="30.75" hidden="false" customHeight="true" outlineLevel="0" collapsed="false">
      <c r="B25" s="128" t="n">
        <v>4</v>
      </c>
      <c r="C25" s="129" t="str">
        <f aca="false">IF(+Overzicht!C30="","",+Overzicht!C30)</f>
        <v/>
      </c>
      <c r="E25" s="189" t="str">
        <f aca="false">IF(+Overzicht!E30="","",+Overzicht!E30)</f>
        <v/>
      </c>
      <c r="G25" s="131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F25" s="133"/>
      <c r="AG25" s="133"/>
      <c r="AH25" s="133"/>
      <c r="AI25" s="133"/>
      <c r="AJ25" s="133"/>
      <c r="AK25" s="190" t="n">
        <f aca="false">SUM(G25:AJ25)</f>
        <v>0</v>
      </c>
    </row>
    <row r="26" s="64" customFormat="true" ht="30.75" hidden="false" customHeight="true" outlineLevel="0" collapsed="false">
      <c r="B26" s="128" t="n">
        <v>5</v>
      </c>
      <c r="C26" s="129" t="str">
        <f aca="false">IF(+Overzicht!C31="","",+Overzicht!C31)</f>
        <v/>
      </c>
      <c r="E26" s="189" t="str">
        <f aca="false">IF(+Overzicht!E31="","",+Overzicht!E31)</f>
        <v/>
      </c>
      <c r="G26" s="131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3"/>
      <c r="U26" s="133"/>
      <c r="V26" s="133"/>
      <c r="W26" s="133"/>
      <c r="X26" s="133"/>
      <c r="Y26" s="133"/>
      <c r="Z26" s="133"/>
      <c r="AA26" s="133"/>
      <c r="AB26" s="133"/>
      <c r="AC26" s="133"/>
      <c r="AD26" s="133"/>
      <c r="AE26" s="133"/>
      <c r="AF26" s="133"/>
      <c r="AG26" s="133"/>
      <c r="AH26" s="133"/>
      <c r="AI26" s="133"/>
      <c r="AJ26" s="133"/>
      <c r="AK26" s="190" t="n">
        <f aca="false">SUM(G26:AJ26)</f>
        <v>0</v>
      </c>
    </row>
    <row r="27" s="162" customFormat="true" ht="17.4" hidden="false" customHeight="false" outlineLevel="0" collapsed="false">
      <c r="B27" s="163"/>
      <c r="C27" s="76" t="str">
        <f aca="false">VLOOKUP(29,TA,TI,FALSE())</f>
        <v>Totaal Interreg VI-A projecten:</v>
      </c>
      <c r="D27" s="77"/>
      <c r="E27" s="77"/>
      <c r="F27" s="77"/>
      <c r="G27" s="135" t="n">
        <f aca="false">SUM(G22:G26)</f>
        <v>0</v>
      </c>
      <c r="H27" s="136" t="n">
        <f aca="false">SUM(H22:H26)</f>
        <v>0</v>
      </c>
      <c r="I27" s="136" t="n">
        <f aca="false">SUM(I22:I26)</f>
        <v>0</v>
      </c>
      <c r="J27" s="136" t="n">
        <f aca="false">SUM(J22:J26)</f>
        <v>0</v>
      </c>
      <c r="K27" s="136" t="n">
        <f aca="false">SUM(K22:K26)</f>
        <v>0</v>
      </c>
      <c r="L27" s="136" t="n">
        <f aca="false">SUM(L22:L26)</f>
        <v>0</v>
      </c>
      <c r="M27" s="136" t="n">
        <f aca="false">SUM(M22:M26)</f>
        <v>0</v>
      </c>
      <c r="N27" s="136" t="n">
        <f aca="false">SUM(N22:N26)</f>
        <v>0</v>
      </c>
      <c r="O27" s="136" t="n">
        <f aca="false">SUM(O22:O26)</f>
        <v>0</v>
      </c>
      <c r="P27" s="136" t="n">
        <f aca="false">SUM(P22:P26)</f>
        <v>0</v>
      </c>
      <c r="Q27" s="136" t="n">
        <f aca="false">SUM(Q22:Q26)</f>
        <v>0</v>
      </c>
      <c r="R27" s="136" t="n">
        <f aca="false">SUM(R22:R26)</f>
        <v>0</v>
      </c>
      <c r="S27" s="136" t="n">
        <f aca="false">SUM(S22:S26)</f>
        <v>0</v>
      </c>
      <c r="T27" s="136" t="n">
        <f aca="false">SUM(T22:T26)</f>
        <v>0</v>
      </c>
      <c r="U27" s="136" t="n">
        <f aca="false">SUM(U22:U26)</f>
        <v>0</v>
      </c>
      <c r="V27" s="136" t="n">
        <f aca="false">SUM(V22:V26)</f>
        <v>0</v>
      </c>
      <c r="W27" s="136" t="n">
        <f aca="false">SUM(W22:W26)</f>
        <v>0</v>
      </c>
      <c r="X27" s="136" t="n">
        <f aca="false">SUM(X22:X26)</f>
        <v>0</v>
      </c>
      <c r="Y27" s="136" t="n">
        <f aca="false">SUM(Y22:Y26)</f>
        <v>0</v>
      </c>
      <c r="Z27" s="136" t="n">
        <f aca="false">SUM(Z22:Z26)</f>
        <v>0</v>
      </c>
      <c r="AA27" s="136" t="n">
        <f aca="false">SUM(AA22:AA26)</f>
        <v>0</v>
      </c>
      <c r="AB27" s="136" t="n">
        <f aca="false">SUM(AB22:AB26)</f>
        <v>0</v>
      </c>
      <c r="AC27" s="136" t="n">
        <f aca="false">SUM(AC22:AC26)</f>
        <v>0</v>
      </c>
      <c r="AD27" s="136" t="n">
        <f aca="false">SUM(AD22:AD26)</f>
        <v>0</v>
      </c>
      <c r="AE27" s="136" t="n">
        <f aca="false">SUM(AE22:AE26)</f>
        <v>0</v>
      </c>
      <c r="AF27" s="136" t="n">
        <f aca="false">SUM(AF22:AF26)</f>
        <v>0</v>
      </c>
      <c r="AG27" s="136" t="n">
        <f aca="false">SUM(AG22:AG26)</f>
        <v>0</v>
      </c>
      <c r="AH27" s="136" t="n">
        <f aca="false">SUM(AH22:AH26)</f>
        <v>0</v>
      </c>
      <c r="AI27" s="136" t="n">
        <f aca="false">SUM(AI22:AI26)</f>
        <v>0</v>
      </c>
      <c r="AJ27" s="136" t="n">
        <f aca="false">SUM(AJ22:AJ26)</f>
        <v>0</v>
      </c>
      <c r="AK27" s="137" t="n">
        <f aca="false">SUM(G27:AJ27)</f>
        <v>0</v>
      </c>
    </row>
    <row r="28" s="64" customFormat="true" ht="15" hidden="false" customHeight="false" outlineLevel="0" collapsed="false">
      <c r="B28" s="167"/>
      <c r="G28" s="138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  <c r="AA28" s="139"/>
      <c r="AB28" s="139"/>
      <c r="AC28" s="139"/>
      <c r="AD28" s="139"/>
      <c r="AE28" s="139"/>
      <c r="AF28" s="139"/>
      <c r="AG28" s="139"/>
      <c r="AH28" s="139"/>
      <c r="AI28" s="139"/>
      <c r="AJ28" s="139"/>
      <c r="AK28" s="134"/>
    </row>
    <row r="29" s="64" customFormat="true" ht="17.4" hidden="false" customHeight="false" outlineLevel="0" collapsed="false">
      <c r="B29" s="167"/>
      <c r="C29" s="77" t="str">
        <f aca="false">VLOOKUP(42,TA,TI,FALSE())</f>
        <v>Overige Interreg-projecten</v>
      </c>
      <c r="G29" s="140" t="n">
        <v>0</v>
      </c>
      <c r="H29" s="141" t="n">
        <v>0</v>
      </c>
      <c r="I29" s="141" t="n">
        <v>0</v>
      </c>
      <c r="J29" s="141" t="n">
        <v>0</v>
      </c>
      <c r="K29" s="141" t="n">
        <v>0</v>
      </c>
      <c r="L29" s="141" t="n">
        <v>0</v>
      </c>
      <c r="M29" s="141" t="n">
        <v>0</v>
      </c>
      <c r="N29" s="141" t="n">
        <v>0</v>
      </c>
      <c r="O29" s="141" t="n">
        <v>0</v>
      </c>
      <c r="P29" s="141" t="n">
        <v>0</v>
      </c>
      <c r="Q29" s="141" t="n">
        <v>0</v>
      </c>
      <c r="R29" s="141" t="n">
        <v>0</v>
      </c>
      <c r="S29" s="141" t="n">
        <v>0</v>
      </c>
      <c r="T29" s="141" t="n">
        <v>0</v>
      </c>
      <c r="U29" s="141" t="n">
        <v>0</v>
      </c>
      <c r="V29" s="141" t="n">
        <v>0</v>
      </c>
      <c r="W29" s="141" t="n">
        <v>0</v>
      </c>
      <c r="X29" s="141" t="n">
        <v>0</v>
      </c>
      <c r="Y29" s="141" t="n">
        <v>0</v>
      </c>
      <c r="Z29" s="141" t="n">
        <v>0</v>
      </c>
      <c r="AA29" s="141" t="n">
        <v>0</v>
      </c>
      <c r="AB29" s="141" t="n">
        <v>0</v>
      </c>
      <c r="AC29" s="141" t="n">
        <v>0</v>
      </c>
      <c r="AD29" s="141" t="n">
        <v>0</v>
      </c>
      <c r="AE29" s="141" t="n">
        <v>0</v>
      </c>
      <c r="AF29" s="141" t="n">
        <v>0</v>
      </c>
      <c r="AG29" s="141" t="n">
        <v>0</v>
      </c>
      <c r="AH29" s="141" t="n">
        <v>0</v>
      </c>
      <c r="AI29" s="141" t="n">
        <v>0</v>
      </c>
      <c r="AJ29" s="142" t="n">
        <v>0</v>
      </c>
      <c r="AK29" s="190" t="n">
        <f aca="false">SUM(F29:AJ29)</f>
        <v>0</v>
      </c>
    </row>
    <row r="30" s="64" customFormat="true" ht="15" hidden="false" customHeight="false" outlineLevel="0" collapsed="false">
      <c r="B30" s="167"/>
      <c r="G30" s="143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4"/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144"/>
      <c r="AK30" s="190"/>
    </row>
    <row r="31" s="64" customFormat="true" ht="17.4" hidden="false" customHeight="false" outlineLevel="0" collapsed="false">
      <c r="B31" s="167"/>
      <c r="C31" s="77" t="str">
        <f aca="false">VLOOKUP(30,TA,TI,FALSE())</f>
        <v>Overige gesubsidieerde projecten</v>
      </c>
      <c r="D31" s="77"/>
      <c r="E31" s="77"/>
      <c r="F31" s="77"/>
      <c r="G31" s="145" t="n">
        <v>0</v>
      </c>
      <c r="H31" s="142" t="n">
        <v>0</v>
      </c>
      <c r="I31" s="142" t="n">
        <v>0</v>
      </c>
      <c r="J31" s="142" t="n">
        <v>0</v>
      </c>
      <c r="K31" s="142" t="n">
        <v>0</v>
      </c>
      <c r="L31" s="142" t="n">
        <v>0</v>
      </c>
      <c r="M31" s="142" t="n">
        <v>0</v>
      </c>
      <c r="N31" s="142" t="n">
        <v>0</v>
      </c>
      <c r="O31" s="142" t="n">
        <v>0</v>
      </c>
      <c r="P31" s="142" t="n">
        <v>0</v>
      </c>
      <c r="Q31" s="142" t="n">
        <v>0</v>
      </c>
      <c r="R31" s="142" t="n">
        <v>0</v>
      </c>
      <c r="S31" s="142" t="n">
        <v>0</v>
      </c>
      <c r="T31" s="142" t="n">
        <v>0</v>
      </c>
      <c r="U31" s="142" t="n">
        <v>0</v>
      </c>
      <c r="V31" s="142" t="n">
        <v>0</v>
      </c>
      <c r="W31" s="142" t="n">
        <v>0</v>
      </c>
      <c r="X31" s="142" t="n">
        <v>0</v>
      </c>
      <c r="Y31" s="142" t="n">
        <v>0</v>
      </c>
      <c r="Z31" s="142" t="n">
        <v>0</v>
      </c>
      <c r="AA31" s="142" t="n">
        <v>0</v>
      </c>
      <c r="AB31" s="142" t="n">
        <v>0</v>
      </c>
      <c r="AC31" s="142" t="n">
        <v>0</v>
      </c>
      <c r="AD31" s="142" t="n">
        <v>0</v>
      </c>
      <c r="AE31" s="142" t="n">
        <v>0</v>
      </c>
      <c r="AF31" s="142" t="n">
        <v>0</v>
      </c>
      <c r="AG31" s="142" t="n">
        <v>0</v>
      </c>
      <c r="AH31" s="142" t="n">
        <v>0</v>
      </c>
      <c r="AI31" s="142" t="n">
        <v>0</v>
      </c>
      <c r="AJ31" s="142" t="n">
        <v>0</v>
      </c>
      <c r="AK31" s="190" t="n">
        <f aca="false">SUM(F31:AJ31)</f>
        <v>0</v>
      </c>
    </row>
    <row r="32" s="64" customFormat="true" ht="15" hidden="false" customHeight="false" outlineLevel="0" collapsed="false">
      <c r="B32" s="167"/>
      <c r="G32" s="143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4"/>
      <c r="Y32" s="144"/>
      <c r="Z32" s="144"/>
      <c r="AA32" s="144"/>
      <c r="AB32" s="144"/>
      <c r="AC32" s="144"/>
      <c r="AD32" s="144"/>
      <c r="AE32" s="144"/>
      <c r="AF32" s="144"/>
      <c r="AG32" s="144"/>
      <c r="AH32" s="144"/>
      <c r="AI32" s="144"/>
      <c r="AJ32" s="144"/>
      <c r="AK32" s="190"/>
    </row>
    <row r="33" s="64" customFormat="true" ht="17.4" hidden="false" customHeight="false" outlineLevel="0" collapsed="false">
      <c r="B33" s="167"/>
      <c r="C33" s="77" t="str">
        <f aca="false">VLOOKUP(31,TA,TI,FALSE())</f>
        <v>Overige werkzaamheden</v>
      </c>
      <c r="D33" s="77"/>
      <c r="E33" s="77"/>
      <c r="F33" s="77"/>
      <c r="G33" s="145" t="n">
        <v>0</v>
      </c>
      <c r="H33" s="142" t="n">
        <v>0</v>
      </c>
      <c r="I33" s="142" t="n">
        <v>0</v>
      </c>
      <c r="J33" s="142" t="n">
        <v>0</v>
      </c>
      <c r="K33" s="142" t="n">
        <v>0</v>
      </c>
      <c r="L33" s="142" t="n">
        <v>0</v>
      </c>
      <c r="M33" s="142" t="n">
        <v>0</v>
      </c>
      <c r="N33" s="142" t="n">
        <v>0</v>
      </c>
      <c r="O33" s="142" t="n">
        <v>0</v>
      </c>
      <c r="P33" s="142" t="n">
        <v>0</v>
      </c>
      <c r="Q33" s="142" t="n">
        <v>0</v>
      </c>
      <c r="R33" s="142" t="n">
        <v>0</v>
      </c>
      <c r="S33" s="142" t="n">
        <v>0</v>
      </c>
      <c r="T33" s="142" t="n">
        <v>0</v>
      </c>
      <c r="U33" s="142" t="n">
        <v>0</v>
      </c>
      <c r="V33" s="142" t="n">
        <v>0</v>
      </c>
      <c r="W33" s="142" t="n">
        <v>0</v>
      </c>
      <c r="X33" s="142" t="n">
        <v>0</v>
      </c>
      <c r="Y33" s="142" t="n">
        <v>0</v>
      </c>
      <c r="Z33" s="142" t="n">
        <v>0</v>
      </c>
      <c r="AA33" s="142" t="n">
        <v>0</v>
      </c>
      <c r="AB33" s="142" t="n">
        <v>0</v>
      </c>
      <c r="AC33" s="142" t="n">
        <v>0</v>
      </c>
      <c r="AD33" s="142" t="n">
        <v>0</v>
      </c>
      <c r="AE33" s="142" t="n">
        <v>0</v>
      </c>
      <c r="AF33" s="142" t="n">
        <v>0</v>
      </c>
      <c r="AG33" s="142" t="n">
        <v>0</v>
      </c>
      <c r="AH33" s="142" t="n">
        <v>0</v>
      </c>
      <c r="AI33" s="142" t="n">
        <v>0</v>
      </c>
      <c r="AJ33" s="142" t="n">
        <v>0</v>
      </c>
      <c r="AK33" s="190" t="n">
        <f aca="false">SUM(G33:AJ33)</f>
        <v>0</v>
      </c>
    </row>
    <row r="34" s="64" customFormat="true" ht="15" hidden="false" customHeight="false" outlineLevel="0" collapsed="false">
      <c r="B34" s="167"/>
      <c r="G34" s="138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39"/>
      <c r="W34" s="139"/>
      <c r="X34" s="139"/>
      <c r="Y34" s="139"/>
      <c r="Z34" s="139"/>
      <c r="AA34" s="139"/>
      <c r="AB34" s="139"/>
      <c r="AC34" s="139"/>
      <c r="AD34" s="139"/>
      <c r="AE34" s="139"/>
      <c r="AF34" s="139"/>
      <c r="AG34" s="139"/>
      <c r="AH34" s="139"/>
      <c r="AI34" s="139"/>
      <c r="AJ34" s="139"/>
      <c r="AK34" s="134"/>
    </row>
    <row r="35" s="64" customFormat="true" ht="17.4" hidden="false" customHeight="false" outlineLevel="0" collapsed="false">
      <c r="B35" s="176"/>
      <c r="C35" s="86" t="str">
        <f aca="false">VLOOKUP(8,TA,TI,FALSE())</f>
        <v>Totaal aantal uren</v>
      </c>
      <c r="D35" s="87"/>
      <c r="E35" s="87"/>
      <c r="F35" s="87"/>
      <c r="G35" s="146" t="n">
        <f aca="false">SUM(G27:G33)</f>
        <v>0</v>
      </c>
      <c r="H35" s="147" t="n">
        <f aca="false">SUM(H27:H33)</f>
        <v>0</v>
      </c>
      <c r="I35" s="147" t="n">
        <f aca="false">SUM(I27:I33)</f>
        <v>0</v>
      </c>
      <c r="J35" s="147" t="n">
        <f aca="false">SUM(J27:J33)</f>
        <v>0</v>
      </c>
      <c r="K35" s="147" t="n">
        <f aca="false">SUM(K27:K33)</f>
        <v>0</v>
      </c>
      <c r="L35" s="147" t="n">
        <f aca="false">SUM(L27:L33)</f>
        <v>0</v>
      </c>
      <c r="M35" s="147" t="n">
        <f aca="false">SUM(M27:M33)</f>
        <v>0</v>
      </c>
      <c r="N35" s="147" t="n">
        <f aca="false">SUM(N27:N33)</f>
        <v>0</v>
      </c>
      <c r="O35" s="147" t="n">
        <f aca="false">SUM(O27:O33)</f>
        <v>0</v>
      </c>
      <c r="P35" s="147" t="n">
        <f aca="false">SUM(P27:P33)</f>
        <v>0</v>
      </c>
      <c r="Q35" s="147" t="n">
        <f aca="false">SUM(Q27:Q33)</f>
        <v>0</v>
      </c>
      <c r="R35" s="147" t="n">
        <f aca="false">SUM(R27:R33)</f>
        <v>0</v>
      </c>
      <c r="S35" s="147" t="n">
        <f aca="false">SUM(S27:S33)</f>
        <v>0</v>
      </c>
      <c r="T35" s="147" t="n">
        <f aca="false">SUM(T27:T33)</f>
        <v>0</v>
      </c>
      <c r="U35" s="147" t="n">
        <f aca="false">SUM(U27:U33)</f>
        <v>0</v>
      </c>
      <c r="V35" s="147" t="n">
        <f aca="false">SUM(V27:V33)</f>
        <v>0</v>
      </c>
      <c r="W35" s="147" t="n">
        <f aca="false">SUM(W27:W33)</f>
        <v>0</v>
      </c>
      <c r="X35" s="147" t="n">
        <f aca="false">SUM(X27:X33)</f>
        <v>0</v>
      </c>
      <c r="Y35" s="147" t="n">
        <f aca="false">SUM(Y27:Y33)</f>
        <v>0</v>
      </c>
      <c r="Z35" s="147" t="n">
        <f aca="false">SUM(Z27:Z33)</f>
        <v>0</v>
      </c>
      <c r="AA35" s="147" t="n">
        <f aca="false">SUM(AA27:AA33)</f>
        <v>0</v>
      </c>
      <c r="AB35" s="147" t="n">
        <f aca="false">SUM(AB27:AB33)</f>
        <v>0</v>
      </c>
      <c r="AC35" s="147" t="n">
        <f aca="false">SUM(AC27:AC33)</f>
        <v>0</v>
      </c>
      <c r="AD35" s="147" t="n">
        <f aca="false">SUM(AD27:AD33)</f>
        <v>0</v>
      </c>
      <c r="AE35" s="147" t="n">
        <f aca="false">SUM(AE27:AE33)</f>
        <v>0</v>
      </c>
      <c r="AF35" s="147" t="n">
        <f aca="false">SUM(AF27:AF33)</f>
        <v>0</v>
      </c>
      <c r="AG35" s="147" t="n">
        <f aca="false">SUM(AG27:AG33)</f>
        <v>0</v>
      </c>
      <c r="AH35" s="147" t="n">
        <f aca="false">SUM(AH27:AH33)</f>
        <v>0</v>
      </c>
      <c r="AI35" s="147" t="n">
        <f aca="false">SUM(AI27:AI33)</f>
        <v>0</v>
      </c>
      <c r="AJ35" s="147" t="n">
        <f aca="false">SUM(AJ27:AJ33)</f>
        <v>0</v>
      </c>
      <c r="AK35" s="148" t="n">
        <f aca="false">SUM(G35:AJ35)</f>
        <v>0</v>
      </c>
    </row>
    <row r="38" customFormat="false" ht="20.25" hidden="false" customHeight="true" outlineLevel="0" collapsed="false">
      <c r="B38" s="149" t="str">
        <f aca="false">VLOOKUP(27,TA,TI,FALSE())</f>
        <v>Wij verklaren de gegevens juist en volledig te hebben ingevuld. De verrichte projectarbeidsuren waren in het kader van een efficiënte en doelmatige projectuitvoering vereist.</v>
      </c>
      <c r="C38" s="149"/>
      <c r="D38" s="149"/>
      <c r="E38" s="149"/>
      <c r="F38" s="149"/>
      <c r="G38" s="149"/>
      <c r="H38" s="149"/>
      <c r="I38" s="149"/>
      <c r="J38" s="149"/>
      <c r="K38" s="149"/>
      <c r="L38" s="149"/>
      <c r="M38" s="149"/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  <c r="AD38" s="149"/>
      <c r="AE38" s="149"/>
      <c r="AF38" s="149"/>
      <c r="AG38" s="149"/>
      <c r="AH38" s="149"/>
      <c r="AI38" s="149"/>
      <c r="AJ38" s="149"/>
      <c r="AK38" s="149"/>
      <c r="AL38" s="191"/>
    </row>
    <row r="39" customFormat="false" ht="14.25" hidden="false" customHeight="true" outlineLevel="0" collapsed="false">
      <c r="B39" s="149"/>
      <c r="C39" s="149"/>
      <c r="D39" s="149"/>
      <c r="E39" s="149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49"/>
      <c r="AD39" s="149"/>
      <c r="AE39" s="149"/>
      <c r="AF39" s="149"/>
      <c r="AG39" s="149"/>
      <c r="AH39" s="149"/>
      <c r="AI39" s="149"/>
      <c r="AJ39" s="149"/>
      <c r="AK39" s="149"/>
      <c r="AL39" s="191"/>
    </row>
    <row r="47" customFormat="false" ht="13.8" hidden="false" customHeight="false" outlineLevel="0" collapsed="false">
      <c r="B47" s="60"/>
      <c r="C47" s="60"/>
      <c r="D47" s="60"/>
      <c r="E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</row>
    <row r="49" s="77" customFormat="true" ht="19.95" hidden="false" customHeight="true" outlineLevel="0" collapsed="false">
      <c r="B49" s="150" t="str">
        <f aca="false">VLOOKUP(24,TA,TI,FALSE())</f>
        <v>Plaats, datum</v>
      </c>
      <c r="C49" s="150"/>
      <c r="D49" s="150"/>
      <c r="E49" s="150"/>
      <c r="F49" s="63"/>
      <c r="K49" s="150" t="str">
        <f aca="false">VLOOKUP(25,TA,TI,FALSE())</f>
        <v>Handtekening medewerker</v>
      </c>
      <c r="L49" s="150"/>
      <c r="M49" s="150"/>
      <c r="N49" s="150"/>
      <c r="O49" s="150"/>
      <c r="P49" s="150"/>
      <c r="Q49" s="150"/>
      <c r="R49" s="150"/>
      <c r="S49" s="150"/>
      <c r="T49" s="150"/>
      <c r="U49" s="150"/>
      <c r="V49" s="150"/>
      <c r="AA49" s="150" t="str">
        <f aca="false">VLOOKUP(26,TA,TI,FALSE())</f>
        <v>Handtekening leidinggevende</v>
      </c>
      <c r="AB49" s="150"/>
      <c r="AC49" s="150"/>
      <c r="AD49" s="150"/>
      <c r="AE49" s="150"/>
      <c r="AF49" s="150"/>
      <c r="AG49" s="150"/>
      <c r="AH49" s="150"/>
      <c r="AI49" s="150"/>
      <c r="AJ49" s="150"/>
      <c r="AK49" s="150"/>
    </row>
    <row r="51" customFormat="false" ht="13.8" hidden="false" customHeight="false" outlineLevel="0" collapsed="false">
      <c r="B51" s="151" t="str">
        <f aca="false">+Mar!B51</f>
        <v>Elke verandering aan dit bestand maakt de urenstaten ongeldig en kan leiden tot afkeuring daarvan.</v>
      </c>
      <c r="C51" s="151"/>
      <c r="D51" s="151"/>
      <c r="E51" s="151"/>
      <c r="F51" s="151"/>
      <c r="G51" s="151"/>
      <c r="H51" s="151"/>
      <c r="I51" s="151"/>
      <c r="J51" s="151"/>
      <c r="K51" s="151"/>
      <c r="L51" s="151"/>
      <c r="M51" s="151"/>
      <c r="N51" s="151"/>
      <c r="O51" s="151"/>
      <c r="P51" s="151"/>
      <c r="Q51" s="151"/>
      <c r="R51" s="151"/>
      <c r="S51" s="151"/>
      <c r="T51" s="151"/>
      <c r="U51" s="151"/>
      <c r="V51" s="151"/>
      <c r="W51" s="151"/>
      <c r="X51" s="151"/>
      <c r="Y51" s="151"/>
      <c r="Z51" s="151"/>
      <c r="AA51" s="151"/>
      <c r="AB51" s="151"/>
      <c r="AC51" s="151"/>
      <c r="AD51" s="151"/>
      <c r="AE51" s="151"/>
      <c r="AF51" s="151"/>
      <c r="AG51" s="151"/>
      <c r="AH51" s="151"/>
      <c r="AI51" s="151"/>
      <c r="AJ51" s="151"/>
      <c r="AK51" s="151"/>
      <c r="AL51" s="151"/>
    </row>
  </sheetData>
  <sheetProtection algorithmName="SHA-512" hashValue="5ic3GGCJtiqXlWcdyZaBsNQj2WjYHoE1uAXhM2AWHyWo+33e213JsbNcSAQiodzwamcnvuTk0DVVgFgZh1MGrg==" saltValue="gvDWSjL9FH+vuVb4TsAeTg==" spinCount="100000" sheet="true" objects="true" scenarios="true" selectLockedCells="true"/>
  <mergeCells count="28">
    <mergeCell ref="G1:AK1"/>
    <mergeCell ref="G2:AK2"/>
    <mergeCell ref="V3:W3"/>
    <mergeCell ref="G4:H4"/>
    <mergeCell ref="L4:N4"/>
    <mergeCell ref="X4:Y4"/>
    <mergeCell ref="Z4:AA4"/>
    <mergeCell ref="G6:AA6"/>
    <mergeCell ref="G8:AA8"/>
    <mergeCell ref="B10:E10"/>
    <mergeCell ref="G10:AA10"/>
    <mergeCell ref="B12:C12"/>
    <mergeCell ref="G12:AA12"/>
    <mergeCell ref="AD12:AJ13"/>
    <mergeCell ref="B13:C13"/>
    <mergeCell ref="G13:AA13"/>
    <mergeCell ref="B14:C14"/>
    <mergeCell ref="G14:AA14"/>
    <mergeCell ref="B15:C15"/>
    <mergeCell ref="G15:AA15"/>
    <mergeCell ref="B16:C16"/>
    <mergeCell ref="G16:AA16"/>
    <mergeCell ref="C21:E21"/>
    <mergeCell ref="B38:AK39"/>
    <mergeCell ref="B49:E49"/>
    <mergeCell ref="K49:V49"/>
    <mergeCell ref="AA49:AK49"/>
    <mergeCell ref="B51:AL51"/>
  </mergeCells>
  <conditionalFormatting sqref="G18:G35">
    <cfRule type="expression" priority="2" aboveAverage="0" equalAverage="0" bottom="0" percent="0" rank="0" text="" dxfId="91">
      <formula>+$G$20=1</formula>
    </cfRule>
  </conditionalFormatting>
  <conditionalFormatting sqref="H18:H35">
    <cfRule type="expression" priority="3" aboveAverage="0" equalAverage="0" bottom="0" percent="0" rank="0" text="" dxfId="92">
      <formula>+$H$20=1</formula>
    </cfRule>
  </conditionalFormatting>
  <conditionalFormatting sqref="I18:I35">
    <cfRule type="expression" priority="4" aboveAverage="0" equalAverage="0" bottom="0" percent="0" rank="0" text="" dxfId="93">
      <formula>+$I$20=1</formula>
    </cfRule>
  </conditionalFormatting>
  <conditionalFormatting sqref="J18:J35">
    <cfRule type="expression" priority="5" aboveAverage="0" equalAverage="0" bottom="0" percent="0" rank="0" text="" dxfId="94">
      <formula>+$J$20=1</formula>
    </cfRule>
  </conditionalFormatting>
  <conditionalFormatting sqref="K18:K35">
    <cfRule type="expression" priority="6" aboveAverage="0" equalAverage="0" bottom="0" percent="0" rank="0" text="" dxfId="95">
      <formula>+$K$20=1</formula>
    </cfRule>
  </conditionalFormatting>
  <conditionalFormatting sqref="L18:L35">
    <cfRule type="expression" priority="7" aboveAverage="0" equalAverage="0" bottom="0" percent="0" rank="0" text="" dxfId="96">
      <formula>+$L$20=1</formula>
    </cfRule>
  </conditionalFormatting>
  <conditionalFormatting sqref="M18:M35">
    <cfRule type="expression" priority="8" aboveAverage="0" equalAverage="0" bottom="0" percent="0" rank="0" text="" dxfId="97">
      <formula>+$M$20=1</formula>
    </cfRule>
  </conditionalFormatting>
  <conditionalFormatting sqref="N18:N35">
    <cfRule type="expression" priority="9" aboveAverage="0" equalAverage="0" bottom="0" percent="0" rank="0" text="" dxfId="98">
      <formula>+$N$20=1</formula>
    </cfRule>
  </conditionalFormatting>
  <conditionalFormatting sqref="O18:O35">
    <cfRule type="expression" priority="10" aboveAverage="0" equalAverage="0" bottom="0" percent="0" rank="0" text="" dxfId="99">
      <formula>+$O$20=1</formula>
    </cfRule>
  </conditionalFormatting>
  <conditionalFormatting sqref="P18:P35">
    <cfRule type="expression" priority="11" aboveAverage="0" equalAverage="0" bottom="0" percent="0" rank="0" text="" dxfId="100">
      <formula>+$P$20=1</formula>
    </cfRule>
  </conditionalFormatting>
  <conditionalFormatting sqref="Q18:Q35">
    <cfRule type="expression" priority="12" aboveAverage="0" equalAverage="0" bottom="0" percent="0" rank="0" text="" dxfId="101">
      <formula>+$Q$20=1</formula>
    </cfRule>
  </conditionalFormatting>
  <conditionalFormatting sqref="R18:R35">
    <cfRule type="expression" priority="13" aboveAverage="0" equalAverage="0" bottom="0" percent="0" rank="0" text="" dxfId="102">
      <formula>+$R$20=1</formula>
    </cfRule>
  </conditionalFormatting>
  <conditionalFormatting sqref="S18:S35">
    <cfRule type="expression" priority="14" aboveAverage="0" equalAverage="0" bottom="0" percent="0" rank="0" text="" dxfId="103">
      <formula>+$S$20=1</formula>
    </cfRule>
  </conditionalFormatting>
  <conditionalFormatting sqref="T18:T35">
    <cfRule type="expression" priority="15" aboveAverage="0" equalAverage="0" bottom="0" percent="0" rank="0" text="" dxfId="104">
      <formula>+$T$20=1</formula>
    </cfRule>
  </conditionalFormatting>
  <conditionalFormatting sqref="U18:U35">
    <cfRule type="expression" priority="16" aboveAverage="0" equalAverage="0" bottom="0" percent="0" rank="0" text="" dxfId="105">
      <formula>+$U$20=1</formula>
    </cfRule>
  </conditionalFormatting>
  <conditionalFormatting sqref="V18:V35">
    <cfRule type="expression" priority="17" aboveAverage="0" equalAverage="0" bottom="0" percent="0" rank="0" text="" dxfId="106">
      <formula>+$V$20=1</formula>
    </cfRule>
  </conditionalFormatting>
  <conditionalFormatting sqref="W18:W35">
    <cfRule type="expression" priority="18" aboveAverage="0" equalAverage="0" bottom="0" percent="0" rank="0" text="" dxfId="107">
      <formula>+$W$20=1</formula>
    </cfRule>
  </conditionalFormatting>
  <conditionalFormatting sqref="X18:X35">
    <cfRule type="expression" priority="19" aboveAverage="0" equalAverage="0" bottom="0" percent="0" rank="0" text="" dxfId="108">
      <formula>+$X$20=1</formula>
    </cfRule>
  </conditionalFormatting>
  <conditionalFormatting sqref="Y18:Y35">
    <cfRule type="expression" priority="20" aboveAverage="0" equalAverage="0" bottom="0" percent="0" rank="0" text="" dxfId="109">
      <formula>+$Y$20=1</formula>
    </cfRule>
  </conditionalFormatting>
  <conditionalFormatting sqref="Z18:Z35">
    <cfRule type="expression" priority="21" aboveAverage="0" equalAverage="0" bottom="0" percent="0" rank="0" text="" dxfId="110">
      <formula>+$Z$20=1</formula>
    </cfRule>
  </conditionalFormatting>
  <conditionalFormatting sqref="AA18:AA35">
    <cfRule type="expression" priority="22" aboveAverage="0" equalAverage="0" bottom="0" percent="0" rank="0" text="" dxfId="111">
      <formula>+$AA$20=1</formula>
    </cfRule>
  </conditionalFormatting>
  <conditionalFormatting sqref="AB18:AB35">
    <cfRule type="expression" priority="23" aboveAverage="0" equalAverage="0" bottom="0" percent="0" rank="0" text="" dxfId="112">
      <formula>+$AB$20=1</formula>
    </cfRule>
  </conditionalFormatting>
  <conditionalFormatting sqref="AC18:AC35">
    <cfRule type="expression" priority="24" aboveAverage="0" equalAverage="0" bottom="0" percent="0" rank="0" text="" dxfId="113">
      <formula>+$AC$20=1</formula>
    </cfRule>
  </conditionalFormatting>
  <conditionalFormatting sqref="AD18:AD35">
    <cfRule type="expression" priority="25" aboveAverage="0" equalAverage="0" bottom="0" percent="0" rank="0" text="" dxfId="114">
      <formula>+$AD$20=1</formula>
    </cfRule>
  </conditionalFormatting>
  <conditionalFormatting sqref="AE18:AE35">
    <cfRule type="expression" priority="26" aboveAverage="0" equalAverage="0" bottom="0" percent="0" rank="0" text="" dxfId="115">
      <formula>$AE$20=1</formula>
    </cfRule>
  </conditionalFormatting>
  <conditionalFormatting sqref="AF18:AF35">
    <cfRule type="expression" priority="27" aboveAverage="0" equalAverage="0" bottom="0" percent="0" rank="0" text="" dxfId="116">
      <formula>+$AF$20=1</formula>
    </cfRule>
  </conditionalFormatting>
  <conditionalFormatting sqref="AG18:AG35">
    <cfRule type="expression" priority="28" aboveAverage="0" equalAverage="0" bottom="0" percent="0" rank="0" text="" dxfId="117">
      <formula>+$AG$20=1</formula>
    </cfRule>
  </conditionalFormatting>
  <conditionalFormatting sqref="AH18:AH35">
    <cfRule type="expression" priority="29" aboveAverage="0" equalAverage="0" bottom="0" percent="0" rank="0" text="" dxfId="118">
      <formula>+$AH$20=1</formula>
    </cfRule>
  </conditionalFormatting>
  <conditionalFormatting sqref="AI18:AI35">
    <cfRule type="expression" priority="30" aboveAverage="0" equalAverage="0" bottom="0" percent="0" rank="0" text="" dxfId="119">
      <formula>+$AI$20=1</formula>
    </cfRule>
  </conditionalFormatting>
  <conditionalFormatting sqref="AJ18:AJ35">
    <cfRule type="expression" priority="31" aboveAverage="0" equalAverage="0" bottom="0" percent="0" rank="0" text="" dxfId="120">
      <formula>+$AJ$20=1</formula>
    </cfRule>
  </conditionalFormatting>
  <printOptions headings="false" gridLines="false" gridLinesSet="true" horizontalCentered="true" verticalCentered="true"/>
  <pageMargins left="0.236111111111111" right="0.196527777777778" top="0.747916666666667" bottom="0.31527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AL51"/>
  <sheetViews>
    <sheetView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70" workbookViewId="0">
      <selection pane="topLeft" activeCell="G22" activeCellId="0" sqref="G22"/>
    </sheetView>
  </sheetViews>
  <sheetFormatPr defaultColWidth="9.12109375" defaultRowHeight="13.8" zeroHeight="false" outlineLevelRow="0" outlineLevelCol="0"/>
  <cols>
    <col collapsed="false" customWidth="true" hidden="false" outlineLevel="0" max="1" min="1" style="2" width="4.44"/>
    <col collapsed="false" customWidth="true" hidden="false" outlineLevel="0" max="2" min="2" style="2" width="4.1"/>
    <col collapsed="false" customWidth="true" hidden="false" outlineLevel="0" max="3" min="3" style="2" width="8"/>
    <col collapsed="false" customWidth="true" hidden="false" outlineLevel="0" max="4" min="4" style="2" width="3.11"/>
    <col collapsed="false" customWidth="true" hidden="false" outlineLevel="0" max="5" min="5" style="2" width="41.67"/>
    <col collapsed="false" customWidth="true" hidden="false" outlineLevel="0" max="6" min="6" style="2" width="2.11"/>
    <col collapsed="false" customWidth="true" hidden="false" outlineLevel="0" max="37" min="7" style="2" width="7.56"/>
    <col collapsed="false" customWidth="true" hidden="false" outlineLevel="0" max="38" min="38" style="2" width="9.33"/>
    <col collapsed="false" customWidth="false" hidden="false" outlineLevel="0" max="1024" min="39" style="2" width="9.11"/>
  </cols>
  <sheetData>
    <row r="1" customFormat="false" ht="30" hidden="false" customHeight="true" outlineLevel="0" collapsed="false">
      <c r="G1" s="91" t="str">
        <f aca="false">VLOOKUP(22,TA,TI,FALSE())</f>
        <v>Maandoverzicht gewerkte uren</v>
      </c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</row>
    <row r="2" customFormat="false" ht="13.8" hidden="false" customHeight="false" outlineLevel="0" collapsed="false">
      <c r="G2" s="92" t="str">
        <f aca="false">VLOOKUP(23,TA,TI,FALSE())</f>
        <v>Voor een project binnen het Interreg VI A-programma Deutschland-Nederland</v>
      </c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</row>
    <row r="3" customFormat="false" ht="13.8" hidden="false" customHeight="false" outlineLevel="0" collapsed="false">
      <c r="V3" s="8"/>
      <c r="W3" s="8"/>
    </row>
    <row r="4" customFormat="false" ht="22.8" hidden="false" customHeight="false" outlineLevel="0" collapsed="false">
      <c r="B4" s="20" t="str">
        <f aca="false">VLOOKUP(1,TA,TI,FALSE())</f>
        <v>Jaar</v>
      </c>
      <c r="G4" s="154" t="n">
        <f aca="false">+Overzicht!G5</f>
        <v>2024</v>
      </c>
      <c r="H4" s="154"/>
      <c r="J4" s="76" t="str">
        <f aca="false">VLOOKUP(5,TA,TI,FALSE())</f>
        <v>Maand</v>
      </c>
      <c r="L4" s="154" t="str">
        <f aca="false">VLOOKUP(13,TA,+Sheet2!L1+2,FALSE())</f>
        <v>Mei</v>
      </c>
      <c r="M4" s="154"/>
      <c r="N4" s="154"/>
      <c r="X4" s="94" t="s">
        <v>5</v>
      </c>
      <c r="Y4" s="94"/>
      <c r="Z4" s="95" t="n">
        <f aca="false">+Overzicht!K24</f>
        <v>1</v>
      </c>
      <c r="AA4" s="95"/>
    </row>
    <row r="5" customFormat="false" ht="17.4" hidden="false" customHeight="false" outlineLevel="0" collapsed="false">
      <c r="B5" s="20"/>
    </row>
    <row r="6" customFormat="false" ht="21" hidden="false" customHeight="false" outlineLevel="0" collapsed="false">
      <c r="B6" s="96" t="str">
        <f aca="false">VLOOKUP(2,TA,TI,FALSE())</f>
        <v>Voor- en achternaam projectmedewerker</v>
      </c>
      <c r="D6" s="97"/>
      <c r="E6" s="97"/>
      <c r="F6" s="97"/>
      <c r="G6" s="98" t="n">
        <f aca="false">+Overzicht!G7</f>
        <v>0</v>
      </c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</row>
    <row r="7" customFormat="false" ht="17.4" hidden="false" customHeight="false" outlineLevel="0" collapsed="false">
      <c r="B7" s="99"/>
      <c r="D7" s="100"/>
      <c r="E7" s="100"/>
      <c r="F7" s="100"/>
    </row>
    <row r="8" customFormat="false" ht="21" hidden="false" customHeight="false" outlineLevel="0" collapsed="false">
      <c r="B8" s="20" t="str">
        <f aca="false">VLOOKUP(3,TA,TI,FALSE())</f>
        <v>Projectpartner waarvoor gewerkt is</v>
      </c>
      <c r="G8" s="98" t="n">
        <f aca="false">+Overzicht!G9</f>
        <v>0</v>
      </c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</row>
    <row r="9" customFormat="false" ht="17.4" hidden="false" customHeight="false" outlineLevel="0" collapsed="false">
      <c r="C9" s="20"/>
    </row>
    <row r="10" customFormat="false" ht="18" hidden="false" customHeight="true" outlineLevel="0" collapsed="false">
      <c r="B10" s="101" t="str">
        <f aca="false">VLOOKUP(47,TA,TI,FALSE())</f>
        <v>Projectnummer en -naam (Interreg DE-NL)</v>
      </c>
      <c r="C10" s="101"/>
      <c r="D10" s="101"/>
      <c r="E10" s="101"/>
      <c r="G10" s="102" t="str">
        <f aca="false">VLOOKUP(48,TA,TI,FALSE())</f>
        <v>Goedgekeurde functiegroep (FG) &amp; projectfunctie - InterDB</v>
      </c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D10" s="37" t="s">
        <v>6</v>
      </c>
      <c r="AE10" s="108" t="n">
        <f aca="false">+Overzicht!S12</f>
        <v>0</v>
      </c>
    </row>
    <row r="11" customFormat="false" ht="21.75" hidden="false" customHeight="true" outlineLevel="0" collapsed="false">
      <c r="B11" s="32"/>
      <c r="C11" s="32"/>
      <c r="D11" s="32"/>
      <c r="E11" s="32"/>
      <c r="G11" s="106"/>
      <c r="H11" s="106"/>
      <c r="I11" s="106"/>
      <c r="J11" s="106"/>
      <c r="K11" s="106"/>
      <c r="L11" s="106"/>
      <c r="M11" s="106"/>
      <c r="N11" s="106"/>
      <c r="O11" s="106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</row>
    <row r="12" customFormat="false" ht="21.75" hidden="false" customHeight="true" outlineLevel="0" collapsed="false">
      <c r="B12" s="109" t="n">
        <f aca="false">IF(+C22="","",+C22)</f>
        <v>32010</v>
      </c>
      <c r="C12" s="109"/>
      <c r="D12" s="32"/>
      <c r="E12" s="32" t="str">
        <f aca="false">IF(+E22="","",+E22)</f>
        <v>EKW</v>
      </c>
      <c r="G12" s="110" t="str">
        <f aca="false">IFERROR(CONCATENATE(IF(VLOOKUP(+B12,PRF,17,FALSE())="","",VLOOKUP(+B12,PRF,17,FALSE()))," - ",IF(VLOOKUP(+B12,PRF,5,FALSE())="","",VLOOKUP(+B12,PRF,5,FALSE()))),"")</f>
        <v>3 - Docent</v>
      </c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D12" s="112"/>
      <c r="AE12" s="112"/>
      <c r="AF12" s="112"/>
      <c r="AG12" s="112"/>
      <c r="AH12" s="112"/>
      <c r="AI12" s="112"/>
      <c r="AJ12" s="112"/>
    </row>
    <row r="13" customFormat="false" ht="21.75" hidden="false" customHeight="true" outlineLevel="0" collapsed="false">
      <c r="B13" s="109" t="str">
        <f aca="false">IF(+C23="","",+C23)</f>
        <v/>
      </c>
      <c r="C13" s="109"/>
      <c r="D13" s="32"/>
      <c r="E13" s="32" t="str">
        <f aca="false">IF(+E23="","",+E23)</f>
        <v/>
      </c>
      <c r="G13" s="110" t="str">
        <f aca="false">IFERROR(CONCATENATE(IF(VLOOKUP(+B13,PRF,17,FALSE())="","",VLOOKUP(+B13,PRF,17,FALSE()))," - ",IF(VLOOKUP(+B13,PRF,5,FALSE())="","",VLOOKUP(+B13,PRF,5,FALSE()))),"")</f>
        <v/>
      </c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D13" s="112"/>
      <c r="AE13" s="112"/>
      <c r="AF13" s="112"/>
      <c r="AG13" s="112"/>
      <c r="AH13" s="112"/>
      <c r="AI13" s="112"/>
      <c r="AJ13" s="112"/>
    </row>
    <row r="14" customFormat="false" ht="21.75" hidden="false" customHeight="true" outlineLevel="0" collapsed="false">
      <c r="B14" s="109" t="str">
        <f aca="false">IF(+C24="","",+C24)</f>
        <v/>
      </c>
      <c r="C14" s="109"/>
      <c r="D14" s="32"/>
      <c r="E14" s="32" t="str">
        <f aca="false">IF(+E24="","",+E24)</f>
        <v/>
      </c>
      <c r="G14" s="110" t="str">
        <f aca="false">IFERROR(CONCATENATE(IF(VLOOKUP(+B14,PRF,17,FALSE())="","",VLOOKUP(+B14,PRF,17,FALSE()))," - ",IF(VLOOKUP(+B14,PRF,5,FALSE())="","",VLOOKUP(+B14,PRF,5,FALSE()))),"")</f>
        <v/>
      </c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</row>
    <row r="15" customFormat="false" ht="21.75" hidden="false" customHeight="true" outlineLevel="0" collapsed="false">
      <c r="B15" s="109" t="str">
        <f aca="false">IF(+C25="","",+C25)</f>
        <v/>
      </c>
      <c r="C15" s="109"/>
      <c r="D15" s="32"/>
      <c r="E15" s="32" t="str">
        <f aca="false">IF(+E25="","",+E25)</f>
        <v/>
      </c>
      <c r="G15" s="110" t="str">
        <f aca="false">IFERROR(CONCATENATE(IF(VLOOKUP(+B15,PRF,17,FALSE())="","",VLOOKUP(+B15,PRF,17,FALSE()))," - ",IF(VLOOKUP(+B15,PRF,5,FALSE())="","",VLOOKUP(+B15,PRF,5,FALSE()))),"")</f>
        <v/>
      </c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</row>
    <row r="16" customFormat="false" ht="21.75" hidden="false" customHeight="true" outlineLevel="0" collapsed="false">
      <c r="B16" s="109" t="str">
        <f aca="false">IF(+C26="","",+C26)</f>
        <v/>
      </c>
      <c r="C16" s="109"/>
      <c r="D16" s="32"/>
      <c r="E16" s="32" t="str">
        <f aca="false">IF(+E26="","",+E26)</f>
        <v/>
      </c>
      <c r="G16" s="110" t="str">
        <f aca="false">IFERROR(CONCATENATE(IF(VLOOKUP(+B16,PRF,17,FALSE())="","",VLOOKUP(+B16,PRF,17,FALSE()))," - ",IF(VLOOKUP(+B16,PRF,5,FALSE())="","",VLOOKUP(+B16,PRF,5,FALSE()))),"")</f>
        <v/>
      </c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</row>
    <row r="17" s="37" customFormat="true" ht="13.8" hidden="false" customHeight="false" outlineLevel="0" collapsed="false">
      <c r="G17" s="38" t="n">
        <f aca="false">+Apr!AJ17+1</f>
        <v>45413</v>
      </c>
      <c r="H17" s="38" t="n">
        <f aca="false">+G17+1</f>
        <v>45414</v>
      </c>
      <c r="I17" s="38" t="n">
        <f aca="false">+H17+1</f>
        <v>45415</v>
      </c>
      <c r="J17" s="38" t="n">
        <f aca="false">+I17+1</f>
        <v>45416</v>
      </c>
      <c r="K17" s="38" t="n">
        <f aca="false">+J17+1</f>
        <v>45417</v>
      </c>
      <c r="L17" s="38" t="n">
        <f aca="false">+K17+1</f>
        <v>45418</v>
      </c>
      <c r="M17" s="38" t="n">
        <f aca="false">+L17+1</f>
        <v>45419</v>
      </c>
      <c r="N17" s="38" t="n">
        <f aca="false">+M17+1</f>
        <v>45420</v>
      </c>
      <c r="O17" s="38" t="n">
        <f aca="false">+N17+1</f>
        <v>45421</v>
      </c>
      <c r="P17" s="38" t="n">
        <f aca="false">+O17+1</f>
        <v>45422</v>
      </c>
      <c r="Q17" s="38" t="n">
        <f aca="false">+P17+1</f>
        <v>45423</v>
      </c>
      <c r="R17" s="38" t="n">
        <f aca="false">+Q17+1</f>
        <v>45424</v>
      </c>
      <c r="S17" s="38" t="n">
        <f aca="false">+R17+1</f>
        <v>45425</v>
      </c>
      <c r="T17" s="38" t="n">
        <f aca="false">+S17+1</f>
        <v>45426</v>
      </c>
      <c r="U17" s="38" t="n">
        <f aca="false">+T17+1</f>
        <v>45427</v>
      </c>
      <c r="V17" s="38" t="n">
        <f aca="false">+U17+1</f>
        <v>45428</v>
      </c>
      <c r="W17" s="38" t="n">
        <f aca="false">+V17+1</f>
        <v>45429</v>
      </c>
      <c r="X17" s="38" t="n">
        <f aca="false">+W17+1</f>
        <v>45430</v>
      </c>
      <c r="Y17" s="38" t="n">
        <f aca="false">+X17+1</f>
        <v>45431</v>
      </c>
      <c r="Z17" s="38" t="n">
        <f aca="false">+Y17+1</f>
        <v>45432</v>
      </c>
      <c r="AA17" s="38" t="n">
        <f aca="false">+Z17+1</f>
        <v>45433</v>
      </c>
      <c r="AB17" s="38" t="n">
        <f aca="false">+AA17+1</f>
        <v>45434</v>
      </c>
      <c r="AC17" s="38" t="n">
        <f aca="false">+AB17+1</f>
        <v>45435</v>
      </c>
      <c r="AD17" s="38" t="n">
        <f aca="false">+AC17+1</f>
        <v>45436</v>
      </c>
      <c r="AE17" s="38" t="n">
        <f aca="false">+AD17+1</f>
        <v>45437</v>
      </c>
      <c r="AF17" s="38" t="n">
        <f aca="false">+AE17+1</f>
        <v>45438</v>
      </c>
      <c r="AG17" s="38" t="n">
        <f aca="false">+AF17+1</f>
        <v>45439</v>
      </c>
      <c r="AH17" s="38" t="n">
        <f aca="false">+AG17+1</f>
        <v>45440</v>
      </c>
      <c r="AI17" s="38" t="n">
        <f aca="false">+AH17+1</f>
        <v>45441</v>
      </c>
      <c r="AJ17" s="38" t="n">
        <f aca="false">+AI17+1</f>
        <v>45442</v>
      </c>
      <c r="AK17" s="38" t="n">
        <f aca="false">+AJ17+1</f>
        <v>45443</v>
      </c>
    </row>
    <row r="18" customFormat="false" ht="15.6" hidden="false" customHeight="false" outlineLevel="0" collapsed="false">
      <c r="B18" s="40"/>
      <c r="C18" s="114"/>
      <c r="D18" s="115"/>
      <c r="E18" s="116" t="str">
        <f aca="false">CONCATENATE(VLOOKUP(37,TA,TI,FALSE()),": ")</f>
        <v>Dag: </v>
      </c>
      <c r="F18" s="116"/>
      <c r="G18" s="117" t="n">
        <v>1</v>
      </c>
      <c r="H18" s="118" t="n">
        <f aca="false">+G18+1</f>
        <v>2</v>
      </c>
      <c r="I18" s="118" t="n">
        <f aca="false">+H18+1</f>
        <v>3</v>
      </c>
      <c r="J18" s="118" t="n">
        <f aca="false">+I18+1</f>
        <v>4</v>
      </c>
      <c r="K18" s="118" t="n">
        <f aca="false">+J18+1</f>
        <v>5</v>
      </c>
      <c r="L18" s="118" t="n">
        <f aca="false">+K18+1</f>
        <v>6</v>
      </c>
      <c r="M18" s="118" t="n">
        <f aca="false">+L18+1</f>
        <v>7</v>
      </c>
      <c r="N18" s="118" t="n">
        <f aca="false">+M18+1</f>
        <v>8</v>
      </c>
      <c r="O18" s="118" t="n">
        <f aca="false">+N18+1</f>
        <v>9</v>
      </c>
      <c r="P18" s="118" t="n">
        <f aca="false">+O18+1</f>
        <v>10</v>
      </c>
      <c r="Q18" s="118" t="n">
        <f aca="false">+P18+1</f>
        <v>11</v>
      </c>
      <c r="R18" s="118" t="n">
        <f aca="false">+Q18+1</f>
        <v>12</v>
      </c>
      <c r="S18" s="118" t="n">
        <f aca="false">+R18+1</f>
        <v>13</v>
      </c>
      <c r="T18" s="118" t="n">
        <f aca="false">+S18+1</f>
        <v>14</v>
      </c>
      <c r="U18" s="118" t="n">
        <f aca="false">+T18+1</f>
        <v>15</v>
      </c>
      <c r="V18" s="118" t="n">
        <f aca="false">+U18+1</f>
        <v>16</v>
      </c>
      <c r="W18" s="118" t="n">
        <f aca="false">+V18+1</f>
        <v>17</v>
      </c>
      <c r="X18" s="118" t="n">
        <f aca="false">+W18+1</f>
        <v>18</v>
      </c>
      <c r="Y18" s="118" t="n">
        <f aca="false">+X18+1</f>
        <v>19</v>
      </c>
      <c r="Z18" s="118" t="n">
        <f aca="false">+Y18+1</f>
        <v>20</v>
      </c>
      <c r="AA18" s="118" t="n">
        <f aca="false">+Z18+1</f>
        <v>21</v>
      </c>
      <c r="AB18" s="118" t="n">
        <f aca="false">+AA18+1</f>
        <v>22</v>
      </c>
      <c r="AC18" s="118" t="n">
        <f aca="false">+AB18+1</f>
        <v>23</v>
      </c>
      <c r="AD18" s="118" t="n">
        <f aca="false">+AC18+1</f>
        <v>24</v>
      </c>
      <c r="AE18" s="118" t="n">
        <f aca="false">+AD18+1</f>
        <v>25</v>
      </c>
      <c r="AF18" s="118" t="n">
        <f aca="false">+AE18+1</f>
        <v>26</v>
      </c>
      <c r="AG18" s="118" t="n">
        <f aca="false">+AF18+1</f>
        <v>27</v>
      </c>
      <c r="AH18" s="118" t="n">
        <f aca="false">+AG18+1</f>
        <v>28</v>
      </c>
      <c r="AI18" s="118" t="n">
        <f aca="false">+AH18+1</f>
        <v>29</v>
      </c>
      <c r="AJ18" s="118" t="n">
        <f aca="false">+AI18+1</f>
        <v>30</v>
      </c>
      <c r="AK18" s="118" t="n">
        <f aca="false">+AJ18+1</f>
        <v>31</v>
      </c>
      <c r="AL18" s="119" t="str">
        <f aca="false">VLOOKUP(7,TA,TI,FALSE())</f>
        <v>Totaal</v>
      </c>
    </row>
    <row r="19" customFormat="false" ht="15.6" hidden="false" customHeight="false" outlineLevel="0" collapsed="false">
      <c r="B19" s="45"/>
      <c r="C19" s="120" t="str">
        <f aca="false">VLOOKUP(6,TA,TI,FALSE())</f>
        <v>Werkzaamheden:</v>
      </c>
      <c r="D19" s="121"/>
      <c r="E19" s="121"/>
      <c r="F19" s="121"/>
      <c r="G19" s="122" t="str">
        <f aca="false">IF(TI=2,IF(WEEKDAY(G17)=1,"Zo",IF(WEEKDAY(G17)=2,"Ma",IF(WEEKDAY(G17)=3,"Di",IF(WEEKDAY(G17)=4,"Wo",IF(WEEKDAY(G17)=5,"Do",IF(WEEKDAY(G17)=6,"Vr",IF(WEEKDAY(G17)=7,"Za"))))))),IF(WEEKDAY(G17)=1,"So",IF(WEEKDAY(G17)=2,"Mo",IF(WEEKDAY(G17)=3,"Di",IF(WEEKDAY(G17)=4,"Mi",IF(WEEKDAY(G17)=5,"Do",IF(WEEKDAY(G17)=6,"Fr",IF(WEEKDAY(G17)=7,"Sa"))))))))</f>
        <v>Wo</v>
      </c>
      <c r="H19" s="123" t="str">
        <f aca="false">IF(TI=2,IF(WEEKDAY(H17)=1,"Zo",IF(WEEKDAY(H17)=2,"Ma",IF(WEEKDAY(H17)=3,"Di",IF(WEEKDAY(H17)=4,"Wo",IF(WEEKDAY(H17)=5,"Do",IF(WEEKDAY(H17)=6,"Vr",IF(WEEKDAY(H17)=7,"Za"))))))),IF(WEEKDAY(H17)=1,"So",IF(WEEKDAY(H17)=2,"Mo",IF(WEEKDAY(H17)=3,"Di",IF(WEEKDAY(H17)=4,"Mi",IF(WEEKDAY(H17)=5,"Do",IF(WEEKDAY(H17)=6,"Fr",IF(WEEKDAY(H17)=7,"Sa"))))))))</f>
        <v>Do</v>
      </c>
      <c r="I19" s="123" t="str">
        <f aca="false">IF(TI=2,IF(WEEKDAY(I17)=1,"Zo",IF(WEEKDAY(I17)=2,"Ma",IF(WEEKDAY(I17)=3,"Di",IF(WEEKDAY(I17)=4,"Wo",IF(WEEKDAY(I17)=5,"Do",IF(WEEKDAY(I17)=6,"Vr",IF(WEEKDAY(I17)=7,"Za"))))))),IF(WEEKDAY(I17)=1,"So",IF(WEEKDAY(I17)=2,"Mo",IF(WEEKDAY(I17)=3,"Di",IF(WEEKDAY(I17)=4,"Mi",IF(WEEKDAY(I17)=5,"Do",IF(WEEKDAY(I17)=6,"Fr",IF(WEEKDAY(I17)=7,"Sa"))))))))</f>
        <v>Vr</v>
      </c>
      <c r="J19" s="123" t="str">
        <f aca="false">IF(TI=2,IF(WEEKDAY(J17)=1,"Zo",IF(WEEKDAY(J17)=2,"Ma",IF(WEEKDAY(J17)=3,"Di",IF(WEEKDAY(J17)=4,"Wo",IF(WEEKDAY(J17)=5,"Do",IF(WEEKDAY(J17)=6,"Vr",IF(WEEKDAY(J17)=7,"Za"))))))),IF(WEEKDAY(J17)=1,"So",IF(WEEKDAY(J17)=2,"Mo",IF(WEEKDAY(J17)=3,"Di",IF(WEEKDAY(J17)=4,"Mi",IF(WEEKDAY(J17)=5,"Do",IF(WEEKDAY(J17)=6,"Fr",IF(WEEKDAY(J17)=7,"Sa"))))))))</f>
        <v>Za</v>
      </c>
      <c r="K19" s="123" t="str">
        <f aca="false">IF(TI=2,IF(WEEKDAY(K17)=1,"Zo",IF(WEEKDAY(K17)=2,"Ma",IF(WEEKDAY(K17)=3,"Di",IF(WEEKDAY(K17)=4,"Wo",IF(WEEKDAY(K17)=5,"Do",IF(WEEKDAY(K17)=6,"Vr",IF(WEEKDAY(K17)=7,"Za"))))))),IF(WEEKDAY(K17)=1,"So",IF(WEEKDAY(K17)=2,"Mo",IF(WEEKDAY(K17)=3,"Di",IF(WEEKDAY(K17)=4,"Mi",IF(WEEKDAY(K17)=5,"Do",IF(WEEKDAY(K17)=6,"Fr",IF(WEEKDAY(K17)=7,"Sa"))))))))</f>
        <v>Zo</v>
      </c>
      <c r="L19" s="123" t="str">
        <f aca="false">IF(TI=2,IF(WEEKDAY(L17)=1,"Zo",IF(WEEKDAY(L17)=2,"Ma",IF(WEEKDAY(L17)=3,"Di",IF(WEEKDAY(L17)=4,"Wo",IF(WEEKDAY(L17)=5,"Do",IF(WEEKDAY(L17)=6,"Vr",IF(WEEKDAY(L17)=7,"Za"))))))),IF(WEEKDAY(L17)=1,"So",IF(WEEKDAY(L17)=2,"Mo",IF(WEEKDAY(L17)=3,"Di",IF(WEEKDAY(L17)=4,"Mi",IF(WEEKDAY(L17)=5,"Do",IF(WEEKDAY(L17)=6,"Fr",IF(WEEKDAY(L17)=7,"Sa"))))))))</f>
        <v>Ma</v>
      </c>
      <c r="M19" s="123" t="str">
        <f aca="false">IF(TI=2,IF(WEEKDAY(M17)=1,"Zo",IF(WEEKDAY(M17)=2,"Ma",IF(WEEKDAY(M17)=3,"Di",IF(WEEKDAY(M17)=4,"Wo",IF(WEEKDAY(M17)=5,"Do",IF(WEEKDAY(M17)=6,"Vr",IF(WEEKDAY(M17)=7,"Za"))))))),IF(WEEKDAY(M17)=1,"So",IF(WEEKDAY(M17)=2,"Mo",IF(WEEKDAY(M17)=3,"Di",IF(WEEKDAY(M17)=4,"Mi",IF(WEEKDAY(M17)=5,"Do",IF(WEEKDAY(M17)=6,"Fr",IF(WEEKDAY(M17)=7,"Sa"))))))))</f>
        <v>Di</v>
      </c>
      <c r="N19" s="123" t="str">
        <f aca="false">IF(TI=2,IF(WEEKDAY(N17)=1,"Zo",IF(WEEKDAY(N17)=2,"Ma",IF(WEEKDAY(N17)=3,"Di",IF(WEEKDAY(N17)=4,"Wo",IF(WEEKDAY(N17)=5,"Do",IF(WEEKDAY(N17)=6,"Vr",IF(WEEKDAY(N17)=7,"Za"))))))),IF(WEEKDAY(N17)=1,"So",IF(WEEKDAY(N17)=2,"Mo",IF(WEEKDAY(N17)=3,"Di",IF(WEEKDAY(N17)=4,"Mi",IF(WEEKDAY(N17)=5,"Do",IF(WEEKDAY(N17)=6,"Fr",IF(WEEKDAY(N17)=7,"Sa"))))))))</f>
        <v>Wo</v>
      </c>
      <c r="O19" s="123" t="str">
        <f aca="false">IF(TI=2,IF(WEEKDAY(O17)=1,"Zo",IF(WEEKDAY(O17)=2,"Ma",IF(WEEKDAY(O17)=3,"Di",IF(WEEKDAY(O17)=4,"Wo",IF(WEEKDAY(O17)=5,"Do",IF(WEEKDAY(O17)=6,"Vr",IF(WEEKDAY(O17)=7,"Za"))))))),IF(WEEKDAY(O17)=1,"So",IF(WEEKDAY(O17)=2,"Mo",IF(WEEKDAY(O17)=3,"Di",IF(WEEKDAY(O17)=4,"Mi",IF(WEEKDAY(O17)=5,"Do",IF(WEEKDAY(O17)=6,"Fr",IF(WEEKDAY(O17)=7,"Sa"))))))))</f>
        <v>Do</v>
      </c>
      <c r="P19" s="123" t="str">
        <f aca="false">IF(TI=2,IF(WEEKDAY(P17)=1,"Zo",IF(WEEKDAY(P17)=2,"Ma",IF(WEEKDAY(P17)=3,"Di",IF(WEEKDAY(P17)=4,"Wo",IF(WEEKDAY(P17)=5,"Do",IF(WEEKDAY(P17)=6,"Vr",IF(WEEKDAY(P17)=7,"Za"))))))),IF(WEEKDAY(P17)=1,"So",IF(WEEKDAY(P17)=2,"Mo",IF(WEEKDAY(P17)=3,"Di",IF(WEEKDAY(P17)=4,"Mi",IF(WEEKDAY(P17)=5,"Do",IF(WEEKDAY(P17)=6,"Fr",IF(WEEKDAY(P17)=7,"Sa"))))))))</f>
        <v>Vr</v>
      </c>
      <c r="Q19" s="123" t="str">
        <f aca="false">IF(TI=2,IF(WEEKDAY(Q17)=1,"Zo",IF(WEEKDAY(Q17)=2,"Ma",IF(WEEKDAY(Q17)=3,"Di",IF(WEEKDAY(Q17)=4,"Wo",IF(WEEKDAY(Q17)=5,"Do",IF(WEEKDAY(Q17)=6,"Vr",IF(WEEKDAY(Q17)=7,"Za"))))))),IF(WEEKDAY(Q17)=1,"So",IF(WEEKDAY(Q17)=2,"Mo",IF(WEEKDAY(Q17)=3,"Di",IF(WEEKDAY(Q17)=4,"Mi",IF(WEEKDAY(Q17)=5,"Do",IF(WEEKDAY(Q17)=6,"Fr",IF(WEEKDAY(Q17)=7,"Sa"))))))))</f>
        <v>Za</v>
      </c>
      <c r="R19" s="123" t="str">
        <f aca="false">IF(TI=2,IF(WEEKDAY(R17)=1,"Zo",IF(WEEKDAY(R17)=2,"Ma",IF(WEEKDAY(R17)=3,"Di",IF(WEEKDAY(R17)=4,"Wo",IF(WEEKDAY(R17)=5,"Do",IF(WEEKDAY(R17)=6,"Vr",IF(WEEKDAY(R17)=7,"Za"))))))),IF(WEEKDAY(R17)=1,"So",IF(WEEKDAY(R17)=2,"Mo",IF(WEEKDAY(R17)=3,"Di",IF(WEEKDAY(R17)=4,"Mi",IF(WEEKDAY(R17)=5,"Do",IF(WEEKDAY(R17)=6,"Fr",IF(WEEKDAY(R17)=7,"Sa"))))))))</f>
        <v>Zo</v>
      </c>
      <c r="S19" s="123" t="str">
        <f aca="false">IF(TI=2,IF(WEEKDAY(S17)=1,"Zo",IF(WEEKDAY(S17)=2,"Ma",IF(WEEKDAY(S17)=3,"Di",IF(WEEKDAY(S17)=4,"Wo",IF(WEEKDAY(S17)=5,"Do",IF(WEEKDAY(S17)=6,"Vr",IF(WEEKDAY(S17)=7,"Za"))))))),IF(WEEKDAY(S17)=1,"So",IF(WEEKDAY(S17)=2,"Mo",IF(WEEKDAY(S17)=3,"Di",IF(WEEKDAY(S17)=4,"Mi",IF(WEEKDAY(S17)=5,"Do",IF(WEEKDAY(S17)=6,"Fr",IF(WEEKDAY(S17)=7,"Sa"))))))))</f>
        <v>Ma</v>
      </c>
      <c r="T19" s="123" t="str">
        <f aca="false">IF(TI=2,IF(WEEKDAY(T17)=1,"Zo",IF(WEEKDAY(T17)=2,"Ma",IF(WEEKDAY(T17)=3,"Di",IF(WEEKDAY(T17)=4,"Wo",IF(WEEKDAY(T17)=5,"Do",IF(WEEKDAY(T17)=6,"Vr",IF(WEEKDAY(T17)=7,"Za"))))))),IF(WEEKDAY(T17)=1,"So",IF(WEEKDAY(T17)=2,"Mo",IF(WEEKDAY(T17)=3,"Di",IF(WEEKDAY(T17)=4,"Mi",IF(WEEKDAY(T17)=5,"Do",IF(WEEKDAY(T17)=6,"Fr",IF(WEEKDAY(T17)=7,"Sa"))))))))</f>
        <v>Di</v>
      </c>
      <c r="U19" s="123" t="str">
        <f aca="false">IF(TI=2,IF(WEEKDAY(U17)=1,"Zo",IF(WEEKDAY(U17)=2,"Ma",IF(WEEKDAY(U17)=3,"Di",IF(WEEKDAY(U17)=4,"Wo",IF(WEEKDAY(U17)=5,"Do",IF(WEEKDAY(U17)=6,"Vr",IF(WEEKDAY(U17)=7,"Za"))))))),IF(WEEKDAY(U17)=1,"So",IF(WEEKDAY(U17)=2,"Mo",IF(WEEKDAY(U17)=3,"Di",IF(WEEKDAY(U17)=4,"Mi",IF(WEEKDAY(U17)=5,"Do",IF(WEEKDAY(U17)=6,"Fr",IF(WEEKDAY(U17)=7,"Sa"))))))))</f>
        <v>Wo</v>
      </c>
      <c r="V19" s="123" t="str">
        <f aca="false">IF(TI=2,IF(WEEKDAY(V17)=1,"Zo",IF(WEEKDAY(V17)=2,"Ma",IF(WEEKDAY(V17)=3,"Di",IF(WEEKDAY(V17)=4,"Wo",IF(WEEKDAY(V17)=5,"Do",IF(WEEKDAY(V17)=6,"Vr",IF(WEEKDAY(V17)=7,"Za"))))))),IF(WEEKDAY(V17)=1,"So",IF(WEEKDAY(V17)=2,"Mo",IF(WEEKDAY(V17)=3,"Di",IF(WEEKDAY(V17)=4,"Mi",IF(WEEKDAY(V17)=5,"Do",IF(WEEKDAY(V17)=6,"Fr",IF(WEEKDAY(V17)=7,"Sa"))))))))</f>
        <v>Do</v>
      </c>
      <c r="W19" s="123" t="str">
        <f aca="false">IF(TI=2,IF(WEEKDAY(W17)=1,"Zo",IF(WEEKDAY(W17)=2,"Ma",IF(WEEKDAY(W17)=3,"Di",IF(WEEKDAY(W17)=4,"Wo",IF(WEEKDAY(W17)=5,"Do",IF(WEEKDAY(W17)=6,"Vr",IF(WEEKDAY(W17)=7,"Za"))))))),IF(WEEKDAY(W17)=1,"So",IF(WEEKDAY(W17)=2,"Mo",IF(WEEKDAY(W17)=3,"Di",IF(WEEKDAY(W17)=4,"Mi",IF(WEEKDAY(W17)=5,"Do",IF(WEEKDAY(W17)=6,"Fr",IF(WEEKDAY(W17)=7,"Sa"))))))))</f>
        <v>Vr</v>
      </c>
      <c r="X19" s="123" t="str">
        <f aca="false">IF(TI=2,IF(WEEKDAY(X17)=1,"Zo",IF(WEEKDAY(X17)=2,"Ma",IF(WEEKDAY(X17)=3,"Di",IF(WEEKDAY(X17)=4,"Wo",IF(WEEKDAY(X17)=5,"Do",IF(WEEKDAY(X17)=6,"Vr",IF(WEEKDAY(X17)=7,"Za"))))))),IF(WEEKDAY(X17)=1,"So",IF(WEEKDAY(X17)=2,"Mo",IF(WEEKDAY(X17)=3,"Di",IF(WEEKDAY(X17)=4,"Mi",IF(WEEKDAY(X17)=5,"Do",IF(WEEKDAY(X17)=6,"Fr",IF(WEEKDAY(X17)=7,"Sa"))))))))</f>
        <v>Za</v>
      </c>
      <c r="Y19" s="123" t="str">
        <f aca="false">IF(TI=2,IF(WEEKDAY(Y17)=1,"Zo",IF(WEEKDAY(Y17)=2,"Ma",IF(WEEKDAY(Y17)=3,"Di",IF(WEEKDAY(Y17)=4,"Wo",IF(WEEKDAY(Y17)=5,"Do",IF(WEEKDAY(Y17)=6,"Vr",IF(WEEKDAY(Y17)=7,"Za"))))))),IF(WEEKDAY(Y17)=1,"So",IF(WEEKDAY(Y17)=2,"Mo",IF(WEEKDAY(Y17)=3,"Di",IF(WEEKDAY(Y17)=4,"Mi",IF(WEEKDAY(Y17)=5,"Do",IF(WEEKDAY(Y17)=6,"Fr",IF(WEEKDAY(Y17)=7,"Sa"))))))))</f>
        <v>Zo</v>
      </c>
      <c r="Z19" s="123" t="str">
        <f aca="false">IF(TI=2,IF(WEEKDAY(Z17)=1,"Zo",IF(WEEKDAY(Z17)=2,"Ma",IF(WEEKDAY(Z17)=3,"Di",IF(WEEKDAY(Z17)=4,"Wo",IF(WEEKDAY(Z17)=5,"Do",IF(WEEKDAY(Z17)=6,"Vr",IF(WEEKDAY(Z17)=7,"Za"))))))),IF(WEEKDAY(Z17)=1,"So",IF(WEEKDAY(Z17)=2,"Mo",IF(WEEKDAY(Z17)=3,"Di",IF(WEEKDAY(Z17)=4,"Mi",IF(WEEKDAY(Z17)=5,"Do",IF(WEEKDAY(Z17)=6,"Fr",IF(WEEKDAY(Z17)=7,"Sa"))))))))</f>
        <v>Ma</v>
      </c>
      <c r="AA19" s="123" t="str">
        <f aca="false">IF(TI=2,IF(WEEKDAY(AA17)=1,"Zo",IF(WEEKDAY(AA17)=2,"Ma",IF(WEEKDAY(AA17)=3,"Di",IF(WEEKDAY(AA17)=4,"Wo",IF(WEEKDAY(AA17)=5,"Do",IF(WEEKDAY(AA17)=6,"Vr",IF(WEEKDAY(AA17)=7,"Za"))))))),IF(WEEKDAY(AA17)=1,"So",IF(WEEKDAY(AA17)=2,"Mo",IF(WEEKDAY(AA17)=3,"Di",IF(WEEKDAY(AA17)=4,"Mi",IF(WEEKDAY(AA17)=5,"Do",IF(WEEKDAY(AA17)=6,"Fr",IF(WEEKDAY(AA17)=7,"Sa"))))))))</f>
        <v>Di</v>
      </c>
      <c r="AB19" s="123" t="str">
        <f aca="false">IF(TI=2,IF(WEEKDAY(AB17)=1,"Zo",IF(WEEKDAY(AB17)=2,"Ma",IF(WEEKDAY(AB17)=3,"Di",IF(WEEKDAY(AB17)=4,"Wo",IF(WEEKDAY(AB17)=5,"Do",IF(WEEKDAY(AB17)=6,"Vr",IF(WEEKDAY(AB17)=7,"Za"))))))),IF(WEEKDAY(AB17)=1,"So",IF(WEEKDAY(AB17)=2,"Mo",IF(WEEKDAY(AB17)=3,"Di",IF(WEEKDAY(AB17)=4,"Mi",IF(WEEKDAY(AB17)=5,"Do",IF(WEEKDAY(AB17)=6,"Fr",IF(WEEKDAY(AB17)=7,"Sa"))))))))</f>
        <v>Wo</v>
      </c>
      <c r="AC19" s="123" t="str">
        <f aca="false">IF(TI=2,IF(WEEKDAY(AC17)=1,"Zo",IF(WEEKDAY(AC17)=2,"Ma",IF(WEEKDAY(AC17)=3,"Di",IF(WEEKDAY(AC17)=4,"Wo",IF(WEEKDAY(AC17)=5,"Do",IF(WEEKDAY(AC17)=6,"Vr",IF(WEEKDAY(AC17)=7,"Za"))))))),IF(WEEKDAY(AC17)=1,"So",IF(WEEKDAY(AC17)=2,"Mo",IF(WEEKDAY(AC17)=3,"Di",IF(WEEKDAY(AC17)=4,"Mi",IF(WEEKDAY(AC17)=5,"Do",IF(WEEKDAY(AC17)=6,"Fr",IF(WEEKDAY(AC17)=7,"Sa"))))))))</f>
        <v>Do</v>
      </c>
      <c r="AD19" s="123" t="str">
        <f aca="false">IF(TI=2,IF(WEEKDAY(AD17)=1,"Zo",IF(WEEKDAY(AD17)=2,"Ma",IF(WEEKDAY(AD17)=3,"Di",IF(WEEKDAY(AD17)=4,"Wo",IF(WEEKDAY(AD17)=5,"Do",IF(WEEKDAY(AD17)=6,"Vr",IF(WEEKDAY(AD17)=7,"Za"))))))),IF(WEEKDAY(AD17)=1,"So",IF(WEEKDAY(AD17)=2,"Mo",IF(WEEKDAY(AD17)=3,"Di",IF(WEEKDAY(AD17)=4,"Mi",IF(WEEKDAY(AD17)=5,"Do",IF(WEEKDAY(AD17)=6,"Fr",IF(WEEKDAY(AD17)=7,"Sa"))))))))</f>
        <v>Vr</v>
      </c>
      <c r="AE19" s="123" t="str">
        <f aca="false">IF(TI=2,IF(WEEKDAY(AE17)=1,"Zo",IF(WEEKDAY(AE17)=2,"Ma",IF(WEEKDAY(AE17)=3,"Di",IF(WEEKDAY(AE17)=4,"Wo",IF(WEEKDAY(AE17)=5,"Do",IF(WEEKDAY(AE17)=6,"Vr",IF(WEEKDAY(AE17)=7,"Za"))))))),IF(WEEKDAY(AE17)=1,"So",IF(WEEKDAY(AE17)=2,"Mo",IF(WEEKDAY(AE17)=3,"Di",IF(WEEKDAY(AE17)=4,"Mi",IF(WEEKDAY(AE17)=5,"Do",IF(WEEKDAY(AE17)=6,"Fr",IF(WEEKDAY(AE17)=7,"Sa"))))))))</f>
        <v>Za</v>
      </c>
      <c r="AF19" s="123" t="str">
        <f aca="false">IF(TI=2,IF(WEEKDAY(AF17)=1,"Zo",IF(WEEKDAY(AF17)=2,"Ma",IF(WEEKDAY(AF17)=3,"Di",IF(WEEKDAY(AF17)=4,"Wo",IF(WEEKDAY(AF17)=5,"Do",IF(WEEKDAY(AF17)=6,"Vr",IF(WEEKDAY(AF17)=7,"Za"))))))),IF(WEEKDAY(AF17)=1,"So",IF(WEEKDAY(AF17)=2,"Mo",IF(WEEKDAY(AF17)=3,"Di",IF(WEEKDAY(AF17)=4,"Mi",IF(WEEKDAY(AF17)=5,"Do",IF(WEEKDAY(AF17)=6,"Fr",IF(WEEKDAY(AF17)=7,"Sa"))))))))</f>
        <v>Zo</v>
      </c>
      <c r="AG19" s="123" t="str">
        <f aca="false">IF(TI=2,IF(WEEKDAY(AG17)=1,"Zo",IF(WEEKDAY(AG17)=2,"Ma",IF(WEEKDAY(AG17)=3,"Di",IF(WEEKDAY(AG17)=4,"Wo",IF(WEEKDAY(AG17)=5,"Do",IF(WEEKDAY(AG17)=6,"Vr",IF(WEEKDAY(AG17)=7,"Za"))))))),IF(WEEKDAY(AG17)=1,"So",IF(WEEKDAY(AG17)=2,"Mo",IF(WEEKDAY(AG17)=3,"Di",IF(WEEKDAY(AG17)=4,"Mi",IF(WEEKDAY(AG17)=5,"Do",IF(WEEKDAY(AG17)=6,"Fr",IF(WEEKDAY(AG17)=7,"Sa"))))))))</f>
        <v>Ma</v>
      </c>
      <c r="AH19" s="123" t="str">
        <f aca="false">IF(TI=2,IF(WEEKDAY(AH17)=1,"Zo",IF(WEEKDAY(AH17)=2,"Ma",IF(WEEKDAY(AH17)=3,"Di",IF(WEEKDAY(AH17)=4,"Wo",IF(WEEKDAY(AH17)=5,"Do",IF(WEEKDAY(AH17)=6,"Vr",IF(WEEKDAY(AH17)=7,"Za"))))))),IF(WEEKDAY(AH17)=1,"So",IF(WEEKDAY(AH17)=2,"Mo",IF(WEEKDAY(AH17)=3,"Di",IF(WEEKDAY(AH17)=4,"Mi",IF(WEEKDAY(AH17)=5,"Do",IF(WEEKDAY(AH17)=6,"Fr",IF(WEEKDAY(AH17)=7,"Sa"))))))))</f>
        <v>Di</v>
      </c>
      <c r="AI19" s="123" t="str">
        <f aca="false">IF(TI=2,IF(WEEKDAY(AI17)=1,"Zo",IF(WEEKDAY(AI17)=2,"Ma",IF(WEEKDAY(AI17)=3,"Di",IF(WEEKDAY(AI17)=4,"Wo",IF(WEEKDAY(AI17)=5,"Do",IF(WEEKDAY(AI17)=6,"Vr",IF(WEEKDAY(AI17)=7,"Za"))))))),IF(WEEKDAY(AI17)=1,"So",IF(WEEKDAY(AI17)=2,"Mo",IF(WEEKDAY(AI17)=3,"Di",IF(WEEKDAY(AI17)=4,"Mi",IF(WEEKDAY(AI17)=5,"Do",IF(WEEKDAY(AI17)=6,"Fr",IF(WEEKDAY(AI17)=7,"Sa"))))))))</f>
        <v>Wo</v>
      </c>
      <c r="AJ19" s="123" t="str">
        <f aca="false">IF(TI=2,IF(WEEKDAY(AJ17)=1,"Zo",IF(WEEKDAY(AJ17)=2,"Ma",IF(WEEKDAY(AJ17)=3,"Di",IF(WEEKDAY(AJ17)=4,"Wo",IF(WEEKDAY(AJ17)=5,"Do",IF(WEEKDAY(AJ17)=6,"Vr",IF(WEEKDAY(AJ17)=7,"Za"))))))),IF(WEEKDAY(AJ17)=1,"So",IF(WEEKDAY(AJ17)=2,"Mo",IF(WEEKDAY(AJ17)=3,"Di",IF(WEEKDAY(AJ17)=4,"Mi",IF(WEEKDAY(AJ17)=5,"Do",IF(WEEKDAY(AJ17)=6,"Fr",IF(WEEKDAY(AJ17)=7,"Sa"))))))))</f>
        <v>Do</v>
      </c>
      <c r="AK19" s="123" t="str">
        <f aca="false">IF(TI=2,IF(WEEKDAY(AK17)=1,"Zo",IF(WEEKDAY(AK17)=2,"Ma",IF(WEEKDAY(AK17)=3,"Di",IF(WEEKDAY(AK17)=4,"Wo",IF(WEEKDAY(AK17)=5,"Do",IF(WEEKDAY(AK17)=6,"Vr",IF(WEEKDAY(AK17)=7,"Za"))))))),IF(WEEKDAY(AK17)=1,"So",IF(WEEKDAY(AK17)=2,"Mo",IF(WEEKDAY(AK17)=3,"Di",IF(WEEKDAY(AK17)=4,"Mi",IF(WEEKDAY(AK17)=5,"Do",IF(WEEKDAY(AK17)=6,"Fr",IF(WEEKDAY(AK17)=7,"Sa"))))))))</f>
        <v>Vr</v>
      </c>
      <c r="AL19" s="124"/>
    </row>
    <row r="20" customFormat="false" ht="13.8" hidden="false" customHeight="false" outlineLevel="0" collapsed="false">
      <c r="B20" s="45"/>
      <c r="G20" s="125" t="n">
        <f aca="false">IF(OR(WEEKDAY(G17)=1,WEEKDAY(G17)=7),1,0)</f>
        <v>0</v>
      </c>
      <c r="H20" s="126" t="n">
        <f aca="false">IF(OR(WEEKDAY(H17)=1,WEEKDAY(H17)=7),1,0)</f>
        <v>0</v>
      </c>
      <c r="I20" s="126" t="n">
        <f aca="false">IF(OR(WEEKDAY(I17)=1,WEEKDAY(I17)=7),1,0)</f>
        <v>0</v>
      </c>
      <c r="J20" s="126" t="n">
        <f aca="false">IF(OR(WEEKDAY(J17)=1,WEEKDAY(J17)=7),1,0)</f>
        <v>1</v>
      </c>
      <c r="K20" s="126" t="n">
        <f aca="false">IF(OR(WEEKDAY(K17)=1,WEEKDAY(K17)=7),1,0)</f>
        <v>1</v>
      </c>
      <c r="L20" s="126" t="n">
        <f aca="false">IF(OR(WEEKDAY(L17)=1,WEEKDAY(L17)=7),1,0)</f>
        <v>0</v>
      </c>
      <c r="M20" s="126" t="n">
        <f aca="false">IF(OR(WEEKDAY(M17)=1,WEEKDAY(M17)=7),1,0)</f>
        <v>0</v>
      </c>
      <c r="N20" s="126" t="n">
        <f aca="false">IF(OR(WEEKDAY(N17)=1,WEEKDAY(N17)=7),1,0)</f>
        <v>0</v>
      </c>
      <c r="O20" s="126" t="n">
        <f aca="false">IF(OR(WEEKDAY(O17)=1,WEEKDAY(O17)=7),1,0)</f>
        <v>0</v>
      </c>
      <c r="P20" s="126" t="n">
        <f aca="false">IF(OR(WEEKDAY(P17)=1,WEEKDAY(P17)=7),1,0)</f>
        <v>0</v>
      </c>
      <c r="Q20" s="126" t="n">
        <f aca="false">IF(OR(WEEKDAY(Q17)=1,WEEKDAY(Q17)=7),1,0)</f>
        <v>1</v>
      </c>
      <c r="R20" s="126" t="n">
        <f aca="false">IF(OR(WEEKDAY(R17)=1,WEEKDAY(R17)=7),1,0)</f>
        <v>1</v>
      </c>
      <c r="S20" s="126" t="n">
        <f aca="false">IF(OR(WEEKDAY(S17)=1,WEEKDAY(S17)=7),1,0)</f>
        <v>0</v>
      </c>
      <c r="T20" s="126" t="n">
        <f aca="false">IF(OR(WEEKDAY(T17)=1,WEEKDAY(T17)=7),1,0)</f>
        <v>0</v>
      </c>
      <c r="U20" s="126" t="n">
        <f aca="false">IF(OR(WEEKDAY(U17)=1,WEEKDAY(U17)=7),1,0)</f>
        <v>0</v>
      </c>
      <c r="V20" s="126" t="n">
        <f aca="false">IF(OR(WEEKDAY(V17)=1,WEEKDAY(V17)=7),1,0)</f>
        <v>0</v>
      </c>
      <c r="W20" s="126" t="n">
        <f aca="false">IF(OR(WEEKDAY(W17)=1,WEEKDAY(W17)=7),1,0)</f>
        <v>0</v>
      </c>
      <c r="X20" s="126" t="n">
        <f aca="false">IF(OR(WEEKDAY(X17)=1,WEEKDAY(X17)=7),1,0)</f>
        <v>1</v>
      </c>
      <c r="Y20" s="126" t="n">
        <f aca="false">IF(OR(WEEKDAY(Y17)=1,WEEKDAY(Y17)=7),1,0)</f>
        <v>1</v>
      </c>
      <c r="Z20" s="126" t="n">
        <f aca="false">IF(OR(WEEKDAY(Z17)=1,WEEKDAY(Z17)=7),1,0)</f>
        <v>0</v>
      </c>
      <c r="AA20" s="126" t="n">
        <f aca="false">IF(OR(WEEKDAY(AA17)=1,WEEKDAY(AA17)=7),1,0)</f>
        <v>0</v>
      </c>
      <c r="AB20" s="126" t="n">
        <f aca="false">IF(OR(WEEKDAY(AB17)=1,WEEKDAY(AB17)=7),1,0)</f>
        <v>0</v>
      </c>
      <c r="AC20" s="126" t="n">
        <f aca="false">IF(OR(WEEKDAY(AC17)=1,WEEKDAY(AC17)=7),1,0)</f>
        <v>0</v>
      </c>
      <c r="AD20" s="126" t="n">
        <f aca="false">IF(OR(WEEKDAY(AD17)=1,WEEKDAY(AD17)=7),1,0)</f>
        <v>0</v>
      </c>
      <c r="AE20" s="126" t="n">
        <f aca="false">IF(OR(WEEKDAY(AE17)=1,WEEKDAY(AE17)=7),1,0)</f>
        <v>1</v>
      </c>
      <c r="AF20" s="126" t="n">
        <f aca="false">IF(OR(WEEKDAY(AF17)=1,WEEKDAY(AF17)=7),1,0)</f>
        <v>1</v>
      </c>
      <c r="AG20" s="126" t="n">
        <f aca="false">IF(OR(WEEKDAY(AG17)=1,WEEKDAY(AG17)=7),1,0)</f>
        <v>0</v>
      </c>
      <c r="AH20" s="126" t="n">
        <f aca="false">IF(OR(WEEKDAY(AH17)=1,WEEKDAY(AH17)=7),1,0)</f>
        <v>0</v>
      </c>
      <c r="AI20" s="126" t="n">
        <f aca="false">IF(OR(WEEKDAY(AI17)=1,WEEKDAY(AI17)=7),1,0)</f>
        <v>0</v>
      </c>
      <c r="AJ20" s="126" t="n">
        <f aca="false">IF(OR(WEEKDAY(AJ17)=1,WEEKDAY(AJ17)=7),1,0)</f>
        <v>0</v>
      </c>
      <c r="AK20" s="126" t="n">
        <f aca="false">IF(OR(WEEKDAY(AK17)=1,WEEKDAY(AK17)=7),1,0)</f>
        <v>0</v>
      </c>
      <c r="AL20" s="124"/>
    </row>
    <row r="21" customFormat="false" ht="38.25" hidden="false" customHeight="true" outlineLevel="0" collapsed="false">
      <c r="B21" s="45"/>
      <c r="C21" s="58" t="str">
        <f aca="false">VLOOKUP(28,TA,TI,FALSE())</f>
        <v>Projectnummer en projectnaam Interreg VIA Deutschland-Nederland projecten:</v>
      </c>
      <c r="D21" s="58"/>
      <c r="E21" s="58"/>
      <c r="G21" s="192"/>
      <c r="H21" s="193"/>
      <c r="I21" s="193"/>
      <c r="J21" s="193"/>
      <c r="K21" s="193"/>
      <c r="L21" s="193"/>
      <c r="M21" s="193"/>
      <c r="N21" s="193"/>
      <c r="O21" s="193"/>
      <c r="P21" s="193"/>
      <c r="Q21" s="193"/>
      <c r="R21" s="193"/>
      <c r="S21" s="193"/>
      <c r="T21" s="193"/>
      <c r="U21" s="193"/>
      <c r="V21" s="193"/>
      <c r="W21" s="193"/>
      <c r="X21" s="193"/>
      <c r="Y21" s="193"/>
      <c r="Z21" s="193"/>
      <c r="AA21" s="193"/>
      <c r="AB21" s="193"/>
      <c r="AC21" s="193"/>
      <c r="AD21" s="193"/>
      <c r="AE21" s="193"/>
      <c r="AF21" s="193"/>
      <c r="AG21" s="193"/>
      <c r="AH21" s="193"/>
      <c r="AI21" s="193"/>
      <c r="AJ21" s="193"/>
      <c r="AK21" s="193"/>
      <c r="AL21" s="194"/>
    </row>
    <row r="22" customFormat="false" ht="30.75" hidden="false" customHeight="true" outlineLevel="0" collapsed="false">
      <c r="A22" s="195"/>
      <c r="B22" s="196" t="n">
        <v>1</v>
      </c>
      <c r="C22" s="197" t="n">
        <f aca="false">IF(+Overzicht!C27="","",+Overzicht!C27)</f>
        <v>32010</v>
      </c>
      <c r="E22" s="198" t="str">
        <f aca="false">IF(+Overzicht!E27="","",+Overzicht!E27)</f>
        <v>EKW</v>
      </c>
      <c r="G22" s="199"/>
      <c r="H22" s="200"/>
      <c r="I22" s="200"/>
      <c r="J22" s="200"/>
      <c r="K22" s="200"/>
      <c r="L22" s="200"/>
      <c r="M22" s="200"/>
      <c r="N22" s="200"/>
      <c r="O22" s="200"/>
      <c r="P22" s="200"/>
      <c r="Q22" s="200"/>
      <c r="R22" s="200"/>
      <c r="S22" s="200"/>
      <c r="T22" s="201"/>
      <c r="U22" s="201"/>
      <c r="V22" s="201"/>
      <c r="W22" s="201"/>
      <c r="X22" s="201"/>
      <c r="Y22" s="201"/>
      <c r="Z22" s="201"/>
      <c r="AA22" s="201"/>
      <c r="AB22" s="201"/>
      <c r="AC22" s="201"/>
      <c r="AD22" s="201"/>
      <c r="AE22" s="201"/>
      <c r="AF22" s="201"/>
      <c r="AG22" s="201"/>
      <c r="AH22" s="201"/>
      <c r="AI22" s="201"/>
      <c r="AJ22" s="201"/>
      <c r="AK22" s="201"/>
      <c r="AL22" s="202" t="n">
        <f aca="false">SUM(G22:AK22)</f>
        <v>0</v>
      </c>
    </row>
    <row r="23" customFormat="false" ht="30.75" hidden="false" customHeight="true" outlineLevel="0" collapsed="false">
      <c r="A23" s="195"/>
      <c r="B23" s="196" t="n">
        <v>2</v>
      </c>
      <c r="C23" s="197" t="str">
        <f aca="false">IF(+Overzicht!C28="","",+Overzicht!C28)</f>
        <v/>
      </c>
      <c r="E23" s="198" t="str">
        <f aca="false">IF(+Overzicht!E28="","",+Overzicht!E28)</f>
        <v/>
      </c>
      <c r="G23" s="199"/>
      <c r="H23" s="200"/>
      <c r="I23" s="200"/>
      <c r="J23" s="200"/>
      <c r="K23" s="200"/>
      <c r="L23" s="200"/>
      <c r="M23" s="200"/>
      <c r="N23" s="200"/>
      <c r="O23" s="200"/>
      <c r="P23" s="200"/>
      <c r="Q23" s="200"/>
      <c r="R23" s="200"/>
      <c r="S23" s="200"/>
      <c r="T23" s="201"/>
      <c r="U23" s="201"/>
      <c r="V23" s="201"/>
      <c r="W23" s="201"/>
      <c r="X23" s="201"/>
      <c r="Y23" s="201"/>
      <c r="Z23" s="201"/>
      <c r="AA23" s="201"/>
      <c r="AB23" s="201"/>
      <c r="AC23" s="201"/>
      <c r="AD23" s="201"/>
      <c r="AE23" s="201"/>
      <c r="AF23" s="201"/>
      <c r="AG23" s="201"/>
      <c r="AH23" s="201"/>
      <c r="AI23" s="201"/>
      <c r="AJ23" s="201"/>
      <c r="AK23" s="201"/>
      <c r="AL23" s="202" t="n">
        <f aca="false">SUM(G23:AK23)</f>
        <v>0</v>
      </c>
    </row>
    <row r="24" customFormat="false" ht="30.75" hidden="false" customHeight="true" outlineLevel="0" collapsed="false">
      <c r="A24" s="195"/>
      <c r="B24" s="196" t="n">
        <v>3</v>
      </c>
      <c r="C24" s="197" t="str">
        <f aca="false">IF(+Overzicht!C29="","",+Overzicht!C29)</f>
        <v/>
      </c>
      <c r="E24" s="198" t="str">
        <f aca="false">IF(+Overzicht!E29="","",+Overzicht!E29)</f>
        <v/>
      </c>
      <c r="G24" s="199"/>
      <c r="H24" s="200"/>
      <c r="I24" s="200"/>
      <c r="J24" s="200"/>
      <c r="K24" s="200"/>
      <c r="L24" s="200"/>
      <c r="M24" s="200"/>
      <c r="N24" s="200"/>
      <c r="O24" s="200"/>
      <c r="P24" s="200"/>
      <c r="Q24" s="200"/>
      <c r="R24" s="200"/>
      <c r="S24" s="200"/>
      <c r="T24" s="201"/>
      <c r="U24" s="201"/>
      <c r="V24" s="201"/>
      <c r="W24" s="201"/>
      <c r="X24" s="201"/>
      <c r="Y24" s="201"/>
      <c r="Z24" s="201"/>
      <c r="AA24" s="201"/>
      <c r="AB24" s="201"/>
      <c r="AC24" s="201"/>
      <c r="AD24" s="201"/>
      <c r="AE24" s="201"/>
      <c r="AF24" s="201"/>
      <c r="AG24" s="201"/>
      <c r="AH24" s="201"/>
      <c r="AI24" s="201"/>
      <c r="AJ24" s="201"/>
      <c r="AK24" s="201"/>
      <c r="AL24" s="202" t="n">
        <f aca="false">SUM(G24:AK24)</f>
        <v>0</v>
      </c>
    </row>
    <row r="25" customFormat="false" ht="30.75" hidden="false" customHeight="true" outlineLevel="0" collapsed="false">
      <c r="A25" s="195"/>
      <c r="B25" s="196" t="n">
        <v>4</v>
      </c>
      <c r="C25" s="197" t="str">
        <f aca="false">IF(+Overzicht!C30="","",+Overzicht!C30)</f>
        <v/>
      </c>
      <c r="E25" s="198" t="str">
        <f aca="false">IF(+Overzicht!E30="","",+Overzicht!E30)</f>
        <v/>
      </c>
      <c r="G25" s="199"/>
      <c r="H25" s="200"/>
      <c r="I25" s="200"/>
      <c r="J25" s="200"/>
      <c r="K25" s="200"/>
      <c r="L25" s="200"/>
      <c r="M25" s="200"/>
      <c r="N25" s="200"/>
      <c r="O25" s="200"/>
      <c r="P25" s="200"/>
      <c r="Q25" s="200"/>
      <c r="R25" s="200"/>
      <c r="S25" s="200"/>
      <c r="T25" s="201"/>
      <c r="U25" s="201"/>
      <c r="V25" s="201"/>
      <c r="W25" s="201"/>
      <c r="X25" s="201"/>
      <c r="Y25" s="201"/>
      <c r="Z25" s="201"/>
      <c r="AA25" s="201"/>
      <c r="AB25" s="201"/>
      <c r="AC25" s="201"/>
      <c r="AD25" s="201"/>
      <c r="AE25" s="201"/>
      <c r="AF25" s="201"/>
      <c r="AG25" s="201"/>
      <c r="AH25" s="201"/>
      <c r="AI25" s="201"/>
      <c r="AJ25" s="201"/>
      <c r="AK25" s="201"/>
      <c r="AL25" s="202" t="n">
        <f aca="false">SUM(G25:AK25)</f>
        <v>0</v>
      </c>
    </row>
    <row r="26" customFormat="false" ht="30.75" hidden="false" customHeight="true" outlineLevel="0" collapsed="false">
      <c r="A26" s="195"/>
      <c r="B26" s="196" t="n">
        <v>5</v>
      </c>
      <c r="C26" s="197" t="str">
        <f aca="false">IF(+Overzicht!C31="","",+Overzicht!C31)</f>
        <v/>
      </c>
      <c r="E26" s="198" t="str">
        <f aca="false">IF(+Overzicht!E31="","",+Overzicht!E31)</f>
        <v/>
      </c>
      <c r="G26" s="199"/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1"/>
      <c r="U26" s="201"/>
      <c r="V26" s="201"/>
      <c r="W26" s="201"/>
      <c r="X26" s="201"/>
      <c r="Y26" s="201"/>
      <c r="Z26" s="201"/>
      <c r="AA26" s="201"/>
      <c r="AB26" s="201"/>
      <c r="AC26" s="201"/>
      <c r="AD26" s="201"/>
      <c r="AE26" s="201"/>
      <c r="AF26" s="201"/>
      <c r="AG26" s="201"/>
      <c r="AH26" s="201"/>
      <c r="AI26" s="201"/>
      <c r="AJ26" s="201"/>
      <c r="AK26" s="201"/>
      <c r="AL26" s="202" t="n">
        <f aca="false">SUM(G26:AK26)</f>
        <v>0</v>
      </c>
    </row>
    <row r="27" s="81" customFormat="true" ht="17.4" hidden="false" customHeight="false" outlineLevel="0" collapsed="false">
      <c r="B27" s="75"/>
      <c r="C27" s="20" t="str">
        <f aca="false">VLOOKUP(29,TA,TI,FALSE())</f>
        <v>Totaal Interreg VI-A projecten:</v>
      </c>
      <c r="D27" s="30"/>
      <c r="E27" s="30"/>
      <c r="F27" s="30"/>
      <c r="G27" s="203" t="n">
        <f aca="false">SUM(G22:G26)</f>
        <v>0</v>
      </c>
      <c r="H27" s="204" t="n">
        <f aca="false">SUM(H22:H26)</f>
        <v>0</v>
      </c>
      <c r="I27" s="204" t="n">
        <f aca="false">SUM(I22:I26)</f>
        <v>0</v>
      </c>
      <c r="J27" s="204" t="n">
        <f aca="false">SUM(J22:J26)</f>
        <v>0</v>
      </c>
      <c r="K27" s="204" t="n">
        <f aca="false">SUM(K22:K26)</f>
        <v>0</v>
      </c>
      <c r="L27" s="204" t="n">
        <f aca="false">SUM(L22:L26)</f>
        <v>0</v>
      </c>
      <c r="M27" s="204" t="n">
        <f aca="false">SUM(M22:M26)</f>
        <v>0</v>
      </c>
      <c r="N27" s="204" t="n">
        <f aca="false">SUM(N22:N26)</f>
        <v>0</v>
      </c>
      <c r="O27" s="204" t="n">
        <f aca="false">SUM(O22:O26)</f>
        <v>0</v>
      </c>
      <c r="P27" s="204" t="n">
        <f aca="false">SUM(P22:P26)</f>
        <v>0</v>
      </c>
      <c r="Q27" s="204" t="n">
        <f aca="false">SUM(Q22:Q26)</f>
        <v>0</v>
      </c>
      <c r="R27" s="204" t="n">
        <f aca="false">SUM(R22:R26)</f>
        <v>0</v>
      </c>
      <c r="S27" s="204" t="n">
        <f aca="false">SUM(S22:S26)</f>
        <v>0</v>
      </c>
      <c r="T27" s="204" t="n">
        <f aca="false">SUM(T22:T26)</f>
        <v>0</v>
      </c>
      <c r="U27" s="204" t="n">
        <f aca="false">SUM(U22:U26)</f>
        <v>0</v>
      </c>
      <c r="V27" s="204" t="n">
        <f aca="false">SUM(V22:V26)</f>
        <v>0</v>
      </c>
      <c r="W27" s="204" t="n">
        <f aca="false">SUM(W22:W26)</f>
        <v>0</v>
      </c>
      <c r="X27" s="204" t="n">
        <f aca="false">SUM(X22:X26)</f>
        <v>0</v>
      </c>
      <c r="Y27" s="204" t="n">
        <f aca="false">SUM(Y22:Y26)</f>
        <v>0</v>
      </c>
      <c r="Z27" s="204" t="n">
        <f aca="false">SUM(Z22:Z26)</f>
        <v>0</v>
      </c>
      <c r="AA27" s="204" t="n">
        <f aca="false">SUM(AA22:AA26)</f>
        <v>0</v>
      </c>
      <c r="AB27" s="204" t="n">
        <f aca="false">SUM(AB22:AB26)</f>
        <v>0</v>
      </c>
      <c r="AC27" s="204" t="n">
        <f aca="false">SUM(AC22:AC26)</f>
        <v>0</v>
      </c>
      <c r="AD27" s="204" t="n">
        <f aca="false">SUM(AD22:AD26)</f>
        <v>0</v>
      </c>
      <c r="AE27" s="204" t="n">
        <f aca="false">SUM(AE22:AE26)</f>
        <v>0</v>
      </c>
      <c r="AF27" s="204" t="n">
        <f aca="false">SUM(AF22:AF26)</f>
        <v>0</v>
      </c>
      <c r="AG27" s="204" t="n">
        <f aca="false">SUM(AG22:AG26)</f>
        <v>0</v>
      </c>
      <c r="AH27" s="204" t="n">
        <f aca="false">SUM(AH22:AH26)</f>
        <v>0</v>
      </c>
      <c r="AI27" s="204" t="n">
        <f aca="false">SUM(AI22:AI26)</f>
        <v>0</v>
      </c>
      <c r="AJ27" s="204" t="n">
        <f aca="false">SUM(AJ22:AJ26)</f>
        <v>0</v>
      </c>
      <c r="AK27" s="204" t="n">
        <f aca="false">SUM(AK22:AK26)</f>
        <v>0</v>
      </c>
      <c r="AL27" s="205" t="n">
        <f aca="false">SUM(G27:AK27)</f>
        <v>0</v>
      </c>
    </row>
    <row r="28" customFormat="false" ht="15" hidden="false" customHeight="false" outlineLevel="0" collapsed="false">
      <c r="B28" s="45"/>
      <c r="G28" s="206"/>
      <c r="H28" s="207"/>
      <c r="I28" s="207"/>
      <c r="J28" s="207"/>
      <c r="K28" s="207"/>
      <c r="L28" s="207"/>
      <c r="M28" s="207"/>
      <c r="N28" s="207"/>
      <c r="O28" s="207"/>
      <c r="P28" s="207"/>
      <c r="Q28" s="207"/>
      <c r="R28" s="207"/>
      <c r="S28" s="207"/>
      <c r="T28" s="207"/>
      <c r="U28" s="207"/>
      <c r="V28" s="207"/>
      <c r="W28" s="207"/>
      <c r="X28" s="207"/>
      <c r="Y28" s="207"/>
      <c r="Z28" s="207"/>
      <c r="AA28" s="207"/>
      <c r="AB28" s="207"/>
      <c r="AC28" s="207"/>
      <c r="AD28" s="207"/>
      <c r="AE28" s="207"/>
      <c r="AF28" s="207"/>
      <c r="AG28" s="207"/>
      <c r="AH28" s="207"/>
      <c r="AI28" s="207"/>
      <c r="AJ28" s="207"/>
      <c r="AK28" s="207"/>
      <c r="AL28" s="202"/>
    </row>
    <row r="29" customFormat="false" ht="17.4" hidden="false" customHeight="false" outlineLevel="0" collapsed="false">
      <c r="B29" s="45"/>
      <c r="C29" s="30" t="str">
        <f aca="false">VLOOKUP(42,TA,TI,FALSE())</f>
        <v>Overige Interreg-projecten</v>
      </c>
      <c r="G29" s="208" t="n">
        <v>0</v>
      </c>
      <c r="H29" s="209" t="n">
        <v>0</v>
      </c>
      <c r="I29" s="209" t="n">
        <v>0</v>
      </c>
      <c r="J29" s="209" t="n">
        <v>0</v>
      </c>
      <c r="K29" s="209" t="n">
        <v>0</v>
      </c>
      <c r="L29" s="209" t="n">
        <v>0</v>
      </c>
      <c r="M29" s="209" t="n">
        <v>0</v>
      </c>
      <c r="N29" s="209" t="n">
        <v>0</v>
      </c>
      <c r="O29" s="209" t="n">
        <v>0</v>
      </c>
      <c r="P29" s="209" t="n">
        <v>0</v>
      </c>
      <c r="Q29" s="209" t="n">
        <v>0</v>
      </c>
      <c r="R29" s="209" t="n">
        <v>0</v>
      </c>
      <c r="S29" s="209" t="n">
        <v>0</v>
      </c>
      <c r="T29" s="209" t="n">
        <v>0</v>
      </c>
      <c r="U29" s="209" t="n">
        <v>0</v>
      </c>
      <c r="V29" s="209" t="n">
        <v>0</v>
      </c>
      <c r="W29" s="209" t="n">
        <v>0</v>
      </c>
      <c r="X29" s="209" t="n">
        <v>0</v>
      </c>
      <c r="Y29" s="209" t="n">
        <v>0</v>
      </c>
      <c r="Z29" s="209" t="n">
        <v>0</v>
      </c>
      <c r="AA29" s="209" t="n">
        <v>0</v>
      </c>
      <c r="AB29" s="209" t="n">
        <v>0</v>
      </c>
      <c r="AC29" s="209" t="n">
        <v>0</v>
      </c>
      <c r="AD29" s="209" t="n">
        <v>0</v>
      </c>
      <c r="AE29" s="209" t="n">
        <v>0</v>
      </c>
      <c r="AF29" s="209" t="n">
        <v>0</v>
      </c>
      <c r="AG29" s="209" t="n">
        <v>0</v>
      </c>
      <c r="AH29" s="209" t="n">
        <v>0</v>
      </c>
      <c r="AI29" s="209" t="n">
        <v>0</v>
      </c>
      <c r="AJ29" s="210" t="n">
        <v>0</v>
      </c>
      <c r="AK29" s="201" t="n">
        <v>0</v>
      </c>
      <c r="AL29" s="202" t="n">
        <f aca="false">SUM(G29:AK29)</f>
        <v>0</v>
      </c>
    </row>
    <row r="30" customFormat="false" ht="15" hidden="false" customHeight="false" outlineLevel="0" collapsed="false">
      <c r="B30" s="45"/>
      <c r="G30" s="211"/>
      <c r="H30" s="212"/>
      <c r="I30" s="212"/>
      <c r="J30" s="212"/>
      <c r="K30" s="212"/>
      <c r="L30" s="212"/>
      <c r="M30" s="212"/>
      <c r="N30" s="212"/>
      <c r="O30" s="212"/>
      <c r="P30" s="212"/>
      <c r="Q30" s="212"/>
      <c r="R30" s="212"/>
      <c r="S30" s="212"/>
      <c r="T30" s="212"/>
      <c r="U30" s="212"/>
      <c r="V30" s="212"/>
      <c r="W30" s="212"/>
      <c r="X30" s="212"/>
      <c r="Y30" s="212"/>
      <c r="Z30" s="212"/>
      <c r="AA30" s="212"/>
      <c r="AB30" s="212"/>
      <c r="AC30" s="212"/>
      <c r="AD30" s="212"/>
      <c r="AE30" s="212"/>
      <c r="AF30" s="212"/>
      <c r="AG30" s="212"/>
      <c r="AH30" s="212"/>
      <c r="AI30" s="212"/>
      <c r="AJ30" s="212"/>
      <c r="AK30" s="212"/>
      <c r="AL30" s="202"/>
    </row>
    <row r="31" customFormat="false" ht="17.4" hidden="false" customHeight="false" outlineLevel="0" collapsed="false">
      <c r="B31" s="45"/>
      <c r="C31" s="30" t="str">
        <f aca="false">VLOOKUP(30,TA,TI,FALSE())</f>
        <v>Overige gesubsidieerde projecten</v>
      </c>
      <c r="D31" s="30"/>
      <c r="E31" s="30"/>
      <c r="F31" s="30"/>
      <c r="G31" s="213" t="n">
        <v>0</v>
      </c>
      <c r="H31" s="210" t="n">
        <v>0</v>
      </c>
      <c r="I31" s="210" t="n">
        <v>0</v>
      </c>
      <c r="J31" s="210" t="n">
        <v>0</v>
      </c>
      <c r="K31" s="210" t="n">
        <v>0</v>
      </c>
      <c r="L31" s="210" t="n">
        <v>0</v>
      </c>
      <c r="M31" s="210" t="n">
        <v>0</v>
      </c>
      <c r="N31" s="210" t="n">
        <v>0</v>
      </c>
      <c r="O31" s="210" t="n">
        <v>0</v>
      </c>
      <c r="P31" s="210" t="n">
        <v>0</v>
      </c>
      <c r="Q31" s="210" t="n">
        <v>0</v>
      </c>
      <c r="R31" s="210" t="n">
        <v>0</v>
      </c>
      <c r="S31" s="210" t="n">
        <v>0</v>
      </c>
      <c r="T31" s="210" t="n">
        <v>0</v>
      </c>
      <c r="U31" s="210" t="n">
        <v>0</v>
      </c>
      <c r="V31" s="210" t="n">
        <v>0</v>
      </c>
      <c r="W31" s="210" t="n">
        <v>0</v>
      </c>
      <c r="X31" s="210" t="n">
        <v>0</v>
      </c>
      <c r="Y31" s="210" t="n">
        <v>0</v>
      </c>
      <c r="Z31" s="210" t="n">
        <v>0</v>
      </c>
      <c r="AA31" s="210" t="n">
        <v>0</v>
      </c>
      <c r="AB31" s="210" t="n">
        <v>0</v>
      </c>
      <c r="AC31" s="210" t="n">
        <v>0</v>
      </c>
      <c r="AD31" s="210" t="n">
        <v>0</v>
      </c>
      <c r="AE31" s="210" t="n">
        <v>0</v>
      </c>
      <c r="AF31" s="210" t="n">
        <v>0</v>
      </c>
      <c r="AG31" s="210" t="n">
        <v>0</v>
      </c>
      <c r="AH31" s="210" t="n">
        <v>0</v>
      </c>
      <c r="AI31" s="210" t="n">
        <v>0</v>
      </c>
      <c r="AJ31" s="210" t="n">
        <v>0</v>
      </c>
      <c r="AK31" s="210" t="n">
        <v>0</v>
      </c>
      <c r="AL31" s="202" t="n">
        <f aca="false">SUM(G31:AK31)</f>
        <v>0</v>
      </c>
    </row>
    <row r="32" customFormat="false" ht="15" hidden="false" customHeight="false" outlineLevel="0" collapsed="false">
      <c r="B32" s="45"/>
      <c r="G32" s="211"/>
      <c r="H32" s="212"/>
      <c r="I32" s="212"/>
      <c r="J32" s="212"/>
      <c r="K32" s="212"/>
      <c r="L32" s="212"/>
      <c r="M32" s="212"/>
      <c r="N32" s="212"/>
      <c r="O32" s="212"/>
      <c r="P32" s="212"/>
      <c r="Q32" s="212"/>
      <c r="R32" s="212"/>
      <c r="S32" s="212"/>
      <c r="T32" s="212"/>
      <c r="U32" s="212"/>
      <c r="V32" s="212"/>
      <c r="W32" s="212"/>
      <c r="X32" s="212"/>
      <c r="Y32" s="212"/>
      <c r="Z32" s="212"/>
      <c r="AA32" s="212"/>
      <c r="AB32" s="212"/>
      <c r="AC32" s="212"/>
      <c r="AD32" s="212"/>
      <c r="AE32" s="212"/>
      <c r="AF32" s="212"/>
      <c r="AG32" s="212"/>
      <c r="AH32" s="212"/>
      <c r="AI32" s="212"/>
      <c r="AJ32" s="212"/>
      <c r="AK32" s="212"/>
      <c r="AL32" s="202"/>
    </row>
    <row r="33" customFormat="false" ht="17.4" hidden="false" customHeight="false" outlineLevel="0" collapsed="false">
      <c r="B33" s="45"/>
      <c r="C33" s="30" t="str">
        <f aca="false">VLOOKUP(31,TA,TI,FALSE())</f>
        <v>Overige werkzaamheden</v>
      </c>
      <c r="D33" s="30"/>
      <c r="E33" s="30"/>
      <c r="F33" s="30"/>
      <c r="G33" s="213" t="n">
        <v>0</v>
      </c>
      <c r="H33" s="210" t="n">
        <v>0</v>
      </c>
      <c r="I33" s="210" t="n">
        <v>0</v>
      </c>
      <c r="J33" s="210" t="n">
        <v>0</v>
      </c>
      <c r="K33" s="210" t="n">
        <v>0</v>
      </c>
      <c r="L33" s="210" t="n">
        <v>0</v>
      </c>
      <c r="M33" s="210" t="n">
        <v>0</v>
      </c>
      <c r="N33" s="210" t="n">
        <v>0</v>
      </c>
      <c r="O33" s="210" t="n">
        <v>0</v>
      </c>
      <c r="P33" s="210" t="n">
        <v>0</v>
      </c>
      <c r="Q33" s="210" t="n">
        <v>0</v>
      </c>
      <c r="R33" s="210" t="n">
        <v>0</v>
      </c>
      <c r="S33" s="210" t="n">
        <v>0</v>
      </c>
      <c r="T33" s="210" t="n">
        <v>0</v>
      </c>
      <c r="U33" s="210" t="n">
        <v>0</v>
      </c>
      <c r="V33" s="210" t="n">
        <v>0</v>
      </c>
      <c r="W33" s="210" t="n">
        <v>0</v>
      </c>
      <c r="X33" s="210" t="n">
        <v>0</v>
      </c>
      <c r="Y33" s="210" t="n">
        <v>0</v>
      </c>
      <c r="Z33" s="210" t="n">
        <v>0</v>
      </c>
      <c r="AA33" s="210" t="n">
        <v>0</v>
      </c>
      <c r="AB33" s="210" t="n">
        <v>0</v>
      </c>
      <c r="AC33" s="210" t="n">
        <v>0</v>
      </c>
      <c r="AD33" s="210" t="n">
        <v>0</v>
      </c>
      <c r="AE33" s="210" t="n">
        <v>0</v>
      </c>
      <c r="AF33" s="210" t="n">
        <v>0</v>
      </c>
      <c r="AG33" s="210" t="n">
        <v>0</v>
      </c>
      <c r="AH33" s="210" t="n">
        <v>0</v>
      </c>
      <c r="AI33" s="210" t="n">
        <v>0</v>
      </c>
      <c r="AJ33" s="210" t="n">
        <v>0</v>
      </c>
      <c r="AK33" s="210" t="n">
        <v>0</v>
      </c>
      <c r="AL33" s="202" t="n">
        <f aca="false">SUM(G33:AK33)</f>
        <v>0</v>
      </c>
    </row>
    <row r="34" customFormat="false" ht="15" hidden="false" customHeight="false" outlineLevel="0" collapsed="false">
      <c r="B34" s="45"/>
      <c r="G34" s="206"/>
      <c r="H34" s="207"/>
      <c r="I34" s="207"/>
      <c r="J34" s="207"/>
      <c r="K34" s="207"/>
      <c r="L34" s="207"/>
      <c r="M34" s="207"/>
      <c r="N34" s="207"/>
      <c r="O34" s="207"/>
      <c r="P34" s="207"/>
      <c r="Q34" s="207"/>
      <c r="R34" s="207"/>
      <c r="S34" s="207"/>
      <c r="T34" s="207"/>
      <c r="U34" s="207"/>
      <c r="V34" s="207"/>
      <c r="W34" s="207"/>
      <c r="X34" s="207"/>
      <c r="Y34" s="207"/>
      <c r="Z34" s="207"/>
      <c r="AA34" s="207"/>
      <c r="AB34" s="207"/>
      <c r="AC34" s="207"/>
      <c r="AD34" s="207"/>
      <c r="AE34" s="207"/>
      <c r="AF34" s="207"/>
      <c r="AG34" s="207"/>
      <c r="AH34" s="207"/>
      <c r="AI34" s="207"/>
      <c r="AJ34" s="207"/>
      <c r="AK34" s="207"/>
      <c r="AL34" s="202"/>
    </row>
    <row r="35" customFormat="false" ht="17.4" hidden="false" customHeight="false" outlineLevel="0" collapsed="false">
      <c r="B35" s="59"/>
      <c r="C35" s="214" t="str">
        <f aca="false">VLOOKUP(8,TA,TI,FALSE())</f>
        <v>Totaal aantal uren</v>
      </c>
      <c r="D35" s="215"/>
      <c r="E35" s="215"/>
      <c r="F35" s="215"/>
      <c r="G35" s="216" t="n">
        <f aca="false">SUM(G27:G34)</f>
        <v>0</v>
      </c>
      <c r="H35" s="217" t="n">
        <f aca="false">SUM(H27:H34)</f>
        <v>0</v>
      </c>
      <c r="I35" s="217" t="n">
        <f aca="false">SUM(I27:I34)</f>
        <v>0</v>
      </c>
      <c r="J35" s="217" t="n">
        <f aca="false">SUM(J27:J34)</f>
        <v>0</v>
      </c>
      <c r="K35" s="217" t="n">
        <f aca="false">SUM(K27:K34)</f>
        <v>0</v>
      </c>
      <c r="L35" s="217" t="n">
        <f aca="false">SUM(L27:L34)</f>
        <v>0</v>
      </c>
      <c r="M35" s="217" t="n">
        <f aca="false">SUM(M27:M34)</f>
        <v>0</v>
      </c>
      <c r="N35" s="217" t="n">
        <f aca="false">SUM(N27:N34)</f>
        <v>0</v>
      </c>
      <c r="O35" s="217" t="n">
        <f aca="false">SUM(O27:O34)</f>
        <v>0</v>
      </c>
      <c r="P35" s="217" t="n">
        <f aca="false">SUM(P27:P34)</f>
        <v>0</v>
      </c>
      <c r="Q35" s="217" t="n">
        <f aca="false">SUM(Q27:Q34)</f>
        <v>0</v>
      </c>
      <c r="R35" s="217" t="n">
        <f aca="false">SUM(R27:R34)</f>
        <v>0</v>
      </c>
      <c r="S35" s="217" t="n">
        <f aca="false">SUM(S27:S34)</f>
        <v>0</v>
      </c>
      <c r="T35" s="217" t="n">
        <f aca="false">SUM(T27:T34)</f>
        <v>0</v>
      </c>
      <c r="U35" s="217" t="n">
        <f aca="false">SUM(U27:U34)</f>
        <v>0</v>
      </c>
      <c r="V35" s="217" t="n">
        <f aca="false">SUM(V27:V34)</f>
        <v>0</v>
      </c>
      <c r="W35" s="217" t="n">
        <f aca="false">SUM(W27:W34)</f>
        <v>0</v>
      </c>
      <c r="X35" s="217" t="n">
        <f aca="false">SUM(X27:X34)</f>
        <v>0</v>
      </c>
      <c r="Y35" s="217" t="n">
        <f aca="false">SUM(Y27:Y34)</f>
        <v>0</v>
      </c>
      <c r="Z35" s="217" t="n">
        <f aca="false">SUM(Z27:Z34)</f>
        <v>0</v>
      </c>
      <c r="AA35" s="217" t="n">
        <f aca="false">SUM(AA27:AA34)</f>
        <v>0</v>
      </c>
      <c r="AB35" s="217" t="n">
        <f aca="false">SUM(AB27:AB34)</f>
        <v>0</v>
      </c>
      <c r="AC35" s="217" t="n">
        <f aca="false">SUM(AC27:AC34)</f>
        <v>0</v>
      </c>
      <c r="AD35" s="217" t="n">
        <f aca="false">SUM(AD27:AD34)</f>
        <v>0</v>
      </c>
      <c r="AE35" s="217" t="n">
        <f aca="false">SUM(AE27:AE34)</f>
        <v>0</v>
      </c>
      <c r="AF35" s="217" t="n">
        <f aca="false">SUM(AF27:AF34)</f>
        <v>0</v>
      </c>
      <c r="AG35" s="217" t="n">
        <f aca="false">SUM(AG27:AG34)</f>
        <v>0</v>
      </c>
      <c r="AH35" s="217" t="n">
        <f aca="false">SUM(AH27:AH34)</f>
        <v>0</v>
      </c>
      <c r="AI35" s="217" t="n">
        <f aca="false">SUM(AI27:AI34)</f>
        <v>0</v>
      </c>
      <c r="AJ35" s="217" t="n">
        <f aca="false">SUM(AJ27:AJ34)</f>
        <v>0</v>
      </c>
      <c r="AK35" s="217" t="n">
        <f aca="false">SUM(AK27:AK34)</f>
        <v>0</v>
      </c>
      <c r="AL35" s="218" t="n">
        <f aca="false">SUM(G35:AK35)</f>
        <v>0</v>
      </c>
    </row>
    <row r="38" customFormat="false" ht="18" hidden="false" customHeight="true" outlineLevel="0" collapsed="false">
      <c r="B38" s="149" t="str">
        <f aca="false">VLOOKUP(27,TA,TI,FALSE())</f>
        <v>Wij verklaren de gegevens juist en volledig te hebben ingevuld. De verrichte projectarbeidsuren waren in het kader van een efficiënte en doelmatige projectuitvoering vereist.</v>
      </c>
      <c r="C38" s="149"/>
      <c r="D38" s="149"/>
      <c r="E38" s="149"/>
      <c r="F38" s="149"/>
      <c r="G38" s="149"/>
      <c r="H38" s="149"/>
      <c r="I38" s="149"/>
      <c r="J38" s="149"/>
      <c r="K38" s="149"/>
      <c r="L38" s="149"/>
      <c r="M38" s="149"/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  <c r="AD38" s="149"/>
      <c r="AE38" s="149"/>
      <c r="AF38" s="149"/>
      <c r="AG38" s="149"/>
      <c r="AH38" s="149"/>
      <c r="AI38" s="149"/>
      <c r="AJ38" s="149"/>
      <c r="AK38" s="149"/>
      <c r="AL38" s="149"/>
    </row>
    <row r="39" customFormat="false" ht="14.25" hidden="false" customHeight="true" outlineLevel="0" collapsed="false">
      <c r="B39" s="149"/>
      <c r="C39" s="149"/>
      <c r="D39" s="149"/>
      <c r="E39" s="149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49"/>
      <c r="AD39" s="149"/>
      <c r="AE39" s="149"/>
      <c r="AF39" s="149"/>
      <c r="AG39" s="149"/>
      <c r="AH39" s="149"/>
      <c r="AI39" s="149"/>
      <c r="AJ39" s="149"/>
      <c r="AK39" s="149"/>
      <c r="AL39" s="149"/>
    </row>
    <row r="47" customFormat="false" ht="13.8" hidden="false" customHeight="false" outlineLevel="0" collapsed="false">
      <c r="B47" s="60"/>
      <c r="C47" s="60"/>
      <c r="D47" s="60"/>
      <c r="E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</row>
    <row r="49" s="77" customFormat="true" ht="21.6" hidden="false" customHeight="true" outlineLevel="0" collapsed="false">
      <c r="B49" s="150" t="str">
        <f aca="false">VLOOKUP(24,TA,TI,FALSE())</f>
        <v>Plaats, datum</v>
      </c>
      <c r="C49" s="150"/>
      <c r="D49" s="150"/>
      <c r="E49" s="150"/>
      <c r="F49" s="63"/>
      <c r="K49" s="150" t="str">
        <f aca="false">VLOOKUP(25,TA,TI,FALSE())</f>
        <v>Handtekening medewerker</v>
      </c>
      <c r="L49" s="150"/>
      <c r="M49" s="150"/>
      <c r="N49" s="150"/>
      <c r="O49" s="150"/>
      <c r="P49" s="150"/>
      <c r="Q49" s="150"/>
      <c r="R49" s="150"/>
      <c r="S49" s="150"/>
      <c r="T49" s="150"/>
      <c r="U49" s="150"/>
      <c r="V49" s="150"/>
      <c r="AA49" s="150" t="str">
        <f aca="false">VLOOKUP(26,TA,TI,FALSE())</f>
        <v>Handtekening leidinggevende</v>
      </c>
      <c r="AB49" s="150"/>
      <c r="AC49" s="150"/>
      <c r="AD49" s="150"/>
      <c r="AE49" s="150"/>
      <c r="AF49" s="150"/>
      <c r="AG49" s="150"/>
      <c r="AH49" s="150"/>
      <c r="AI49" s="150"/>
      <c r="AJ49" s="150"/>
      <c r="AK49" s="150"/>
      <c r="AL49" s="150"/>
    </row>
    <row r="51" customFormat="false" ht="13.8" hidden="false" customHeight="false" outlineLevel="0" collapsed="false">
      <c r="B51" s="151" t="str">
        <f aca="false">+Apr!B51</f>
        <v>Elke verandering aan dit bestand maakt de urenstaten ongeldig en kan leiden tot afkeuring daarvan.</v>
      </c>
      <c r="C51" s="151"/>
      <c r="D51" s="151"/>
      <c r="E51" s="151"/>
      <c r="F51" s="151"/>
      <c r="G51" s="151"/>
      <c r="H51" s="151"/>
      <c r="I51" s="151"/>
      <c r="J51" s="151"/>
      <c r="K51" s="151"/>
      <c r="L51" s="151"/>
      <c r="M51" s="151"/>
      <c r="N51" s="151"/>
      <c r="O51" s="151"/>
      <c r="P51" s="151"/>
      <c r="Q51" s="151"/>
      <c r="R51" s="151"/>
      <c r="S51" s="151"/>
      <c r="T51" s="151"/>
      <c r="U51" s="151"/>
      <c r="V51" s="151"/>
      <c r="W51" s="151"/>
      <c r="X51" s="151"/>
      <c r="Y51" s="151"/>
      <c r="Z51" s="151"/>
      <c r="AA51" s="151"/>
      <c r="AB51" s="151"/>
      <c r="AC51" s="151"/>
      <c r="AD51" s="151"/>
      <c r="AE51" s="151"/>
      <c r="AF51" s="151"/>
      <c r="AG51" s="151"/>
      <c r="AH51" s="151"/>
      <c r="AI51" s="151"/>
      <c r="AJ51" s="151"/>
      <c r="AK51" s="151"/>
      <c r="AL51" s="151"/>
    </row>
  </sheetData>
  <sheetProtection algorithmName="SHA-512" hashValue="ON4l51D/cOyyng6mRShiLmz7XxoPLNjxj77ZqUOwX+Tb5ktOCfo2d6WePilWkGcNOhjT2KBcn0pULk/OXhhBCA==" saltValue="WTA1Gp6bwvrnr2D/Nw0C4Q==" spinCount="100000" sheet="true" objects="true" scenarios="true"/>
  <mergeCells count="28">
    <mergeCell ref="G1:AL1"/>
    <mergeCell ref="G2:AL2"/>
    <mergeCell ref="V3:W3"/>
    <mergeCell ref="G4:H4"/>
    <mergeCell ref="L4:N4"/>
    <mergeCell ref="X4:Y4"/>
    <mergeCell ref="Z4:AA4"/>
    <mergeCell ref="G6:AA6"/>
    <mergeCell ref="G8:AA8"/>
    <mergeCell ref="B10:E10"/>
    <mergeCell ref="G10:AA10"/>
    <mergeCell ref="B12:C12"/>
    <mergeCell ref="G12:AA12"/>
    <mergeCell ref="AD12:AJ13"/>
    <mergeCell ref="B13:C13"/>
    <mergeCell ref="G13:AA13"/>
    <mergeCell ref="B14:C14"/>
    <mergeCell ref="G14:AA14"/>
    <mergeCell ref="B15:C15"/>
    <mergeCell ref="G15:AA15"/>
    <mergeCell ref="B16:C16"/>
    <mergeCell ref="G16:AA16"/>
    <mergeCell ref="C21:E21"/>
    <mergeCell ref="B38:AL39"/>
    <mergeCell ref="B49:E49"/>
    <mergeCell ref="K49:V49"/>
    <mergeCell ref="AA49:AL49"/>
    <mergeCell ref="B51:AL51"/>
  </mergeCells>
  <conditionalFormatting sqref="G18:G35">
    <cfRule type="expression" priority="2" aboveAverage="0" equalAverage="0" bottom="0" percent="0" rank="0" text="" dxfId="121">
      <formula>+$G$20=1</formula>
    </cfRule>
  </conditionalFormatting>
  <conditionalFormatting sqref="H18:H35">
    <cfRule type="expression" priority="3" aboveAverage="0" equalAverage="0" bottom="0" percent="0" rank="0" text="" dxfId="122">
      <formula>+$H$20=1</formula>
    </cfRule>
  </conditionalFormatting>
  <conditionalFormatting sqref="I18:I35">
    <cfRule type="expression" priority="4" aboveAverage="0" equalAverage="0" bottom="0" percent="0" rank="0" text="" dxfId="123">
      <formula>+$I$20=1</formula>
    </cfRule>
  </conditionalFormatting>
  <conditionalFormatting sqref="J18:J35">
    <cfRule type="expression" priority="5" aboveAverage="0" equalAverage="0" bottom="0" percent="0" rank="0" text="" dxfId="124">
      <formula>+$J$20=1</formula>
    </cfRule>
  </conditionalFormatting>
  <conditionalFormatting sqref="K18:K35">
    <cfRule type="expression" priority="6" aboveAverage="0" equalAverage="0" bottom="0" percent="0" rank="0" text="" dxfId="125">
      <formula>+$K$20=1</formula>
    </cfRule>
  </conditionalFormatting>
  <conditionalFormatting sqref="L18:L35">
    <cfRule type="expression" priority="7" aboveAverage="0" equalAverage="0" bottom="0" percent="0" rank="0" text="" dxfId="126">
      <formula>+$L$20=1</formula>
    </cfRule>
  </conditionalFormatting>
  <conditionalFormatting sqref="M18:M35">
    <cfRule type="expression" priority="8" aboveAverage="0" equalAverage="0" bottom="0" percent="0" rank="0" text="" dxfId="127">
      <formula>+$M$20=1</formula>
    </cfRule>
  </conditionalFormatting>
  <conditionalFormatting sqref="N18:N35">
    <cfRule type="expression" priority="9" aboveAverage="0" equalAverage="0" bottom="0" percent="0" rank="0" text="" dxfId="128">
      <formula>+$N$20=1</formula>
    </cfRule>
  </conditionalFormatting>
  <conditionalFormatting sqref="O18:O35">
    <cfRule type="expression" priority="10" aboveAverage="0" equalAverage="0" bottom="0" percent="0" rank="0" text="" dxfId="129">
      <formula>+$O$20=1</formula>
    </cfRule>
  </conditionalFormatting>
  <conditionalFormatting sqref="P18:P35">
    <cfRule type="expression" priority="11" aboveAverage="0" equalAverage="0" bottom="0" percent="0" rank="0" text="" dxfId="130">
      <formula>+$P$20=1</formula>
    </cfRule>
  </conditionalFormatting>
  <conditionalFormatting sqref="Q18:Q35">
    <cfRule type="expression" priority="12" aboveAverage="0" equalAverage="0" bottom="0" percent="0" rank="0" text="" dxfId="131">
      <formula>+$Q$20=1</formula>
    </cfRule>
  </conditionalFormatting>
  <conditionalFormatting sqref="R18:R35">
    <cfRule type="expression" priority="13" aboveAverage="0" equalAverage="0" bottom="0" percent="0" rank="0" text="" dxfId="132">
      <formula>+$R$20=1</formula>
    </cfRule>
  </conditionalFormatting>
  <conditionalFormatting sqref="S18:S35">
    <cfRule type="expression" priority="14" aboveAverage="0" equalAverage="0" bottom="0" percent="0" rank="0" text="" dxfId="133">
      <formula>+$S$20=1</formula>
    </cfRule>
  </conditionalFormatting>
  <conditionalFormatting sqref="T18:T35">
    <cfRule type="expression" priority="15" aboveAverage="0" equalAverage="0" bottom="0" percent="0" rank="0" text="" dxfId="134">
      <formula>+$T$20=1</formula>
    </cfRule>
  </conditionalFormatting>
  <conditionalFormatting sqref="U18:U35">
    <cfRule type="expression" priority="16" aboveAverage="0" equalAverage="0" bottom="0" percent="0" rank="0" text="" dxfId="135">
      <formula>+$U$20=1</formula>
    </cfRule>
  </conditionalFormatting>
  <conditionalFormatting sqref="V18:V35">
    <cfRule type="expression" priority="17" aboveAverage="0" equalAverage="0" bottom="0" percent="0" rank="0" text="" dxfId="136">
      <formula>+$V$20=1</formula>
    </cfRule>
  </conditionalFormatting>
  <conditionalFormatting sqref="W18:W35">
    <cfRule type="expression" priority="18" aboveAverage="0" equalAverage="0" bottom="0" percent="0" rank="0" text="" dxfId="137">
      <formula>+$W$20=1</formula>
    </cfRule>
  </conditionalFormatting>
  <conditionalFormatting sqref="X18:X35">
    <cfRule type="expression" priority="19" aboveAverage="0" equalAverage="0" bottom="0" percent="0" rank="0" text="" dxfId="138">
      <formula>+$X$20=1</formula>
    </cfRule>
  </conditionalFormatting>
  <conditionalFormatting sqref="Y18:Y35">
    <cfRule type="expression" priority="20" aboveAverage="0" equalAverage="0" bottom="0" percent="0" rank="0" text="" dxfId="139">
      <formula>+$Y$20=1</formula>
    </cfRule>
  </conditionalFormatting>
  <conditionalFormatting sqref="Z18:Z35">
    <cfRule type="expression" priority="21" aboveAverage="0" equalAverage="0" bottom="0" percent="0" rank="0" text="" dxfId="140">
      <formula>+$Z$20=1</formula>
    </cfRule>
  </conditionalFormatting>
  <conditionalFormatting sqref="AA18:AA35">
    <cfRule type="expression" priority="22" aboveAverage="0" equalAverage="0" bottom="0" percent="0" rank="0" text="" dxfId="141">
      <formula>+$AA$20=1</formula>
    </cfRule>
  </conditionalFormatting>
  <conditionalFormatting sqref="AB18:AB35">
    <cfRule type="expression" priority="23" aboveAverage="0" equalAverage="0" bottom="0" percent="0" rank="0" text="" dxfId="142">
      <formula>+$AB$20=1</formula>
    </cfRule>
  </conditionalFormatting>
  <conditionalFormatting sqref="AC18:AC35">
    <cfRule type="expression" priority="24" aboveAverage="0" equalAverage="0" bottom="0" percent="0" rank="0" text="" dxfId="143">
      <formula>+$AC$20=1</formula>
    </cfRule>
  </conditionalFormatting>
  <conditionalFormatting sqref="AD18:AD35">
    <cfRule type="expression" priority="25" aboveAverage="0" equalAverage="0" bottom="0" percent="0" rank="0" text="" dxfId="144">
      <formula>+$AD$20=1</formula>
    </cfRule>
  </conditionalFormatting>
  <conditionalFormatting sqref="AE18:AE35">
    <cfRule type="expression" priority="26" aboveAverage="0" equalAverage="0" bottom="0" percent="0" rank="0" text="" dxfId="145">
      <formula>$AE$20=1</formula>
    </cfRule>
  </conditionalFormatting>
  <conditionalFormatting sqref="AF18:AF35">
    <cfRule type="expression" priority="27" aboveAverage="0" equalAverage="0" bottom="0" percent="0" rank="0" text="" dxfId="146">
      <formula>+$AF$20=1</formula>
    </cfRule>
  </conditionalFormatting>
  <conditionalFormatting sqref="AG18:AG35">
    <cfRule type="expression" priority="28" aboveAverage="0" equalAverage="0" bottom="0" percent="0" rank="0" text="" dxfId="147">
      <formula>+$AG$20=1</formula>
    </cfRule>
  </conditionalFormatting>
  <conditionalFormatting sqref="AH18:AH35">
    <cfRule type="expression" priority="29" aboveAverage="0" equalAverage="0" bottom="0" percent="0" rank="0" text="" dxfId="148">
      <formula>+$AH$20=1</formula>
    </cfRule>
  </conditionalFormatting>
  <conditionalFormatting sqref="AI18:AI35">
    <cfRule type="expression" priority="30" aboveAverage="0" equalAverage="0" bottom="0" percent="0" rank="0" text="" dxfId="149">
      <formula>+$AI$20=1</formula>
    </cfRule>
  </conditionalFormatting>
  <conditionalFormatting sqref="AJ18:AJ35">
    <cfRule type="expression" priority="31" aboveAverage="0" equalAverage="0" bottom="0" percent="0" rank="0" text="" dxfId="150">
      <formula>+$AJ$20=1</formula>
    </cfRule>
  </conditionalFormatting>
  <conditionalFormatting sqref="AK18:AK35">
    <cfRule type="expression" priority="32" aboveAverage="0" equalAverage="0" bottom="0" percent="0" rank="0" text="" dxfId="151">
      <formula>+$AK$20=1</formula>
    </cfRule>
  </conditionalFormatting>
  <printOptions headings="false" gridLines="false" gridLinesSet="true" horizontalCentered="true" verticalCentered="true"/>
  <pageMargins left="0.236111111111111" right="0.196527777777778" top="0.747916666666667" bottom="0.31527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B1:AL51"/>
  <sheetViews>
    <sheetView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70" workbookViewId="0">
      <selection pane="topLeft" activeCell="G22" activeCellId="0" sqref="G22"/>
    </sheetView>
  </sheetViews>
  <sheetFormatPr defaultColWidth="9.12109375" defaultRowHeight="13.8" zeroHeight="false" outlineLevelRow="0" outlineLevelCol="0"/>
  <cols>
    <col collapsed="false" customWidth="true" hidden="false" outlineLevel="0" max="1" min="1" style="2" width="3.89"/>
    <col collapsed="false" customWidth="true" hidden="false" outlineLevel="0" max="2" min="2" style="2" width="2.99"/>
    <col collapsed="false" customWidth="true" hidden="false" outlineLevel="0" max="3" min="3" style="2" width="8"/>
    <col collapsed="false" customWidth="true" hidden="false" outlineLevel="0" max="4" min="4" style="2" width="3.11"/>
    <col collapsed="false" customWidth="true" hidden="false" outlineLevel="0" max="5" min="5" style="2" width="41.67"/>
    <col collapsed="false" customWidth="true" hidden="false" outlineLevel="0" max="6" min="6" style="2" width="2.11"/>
    <col collapsed="false" customWidth="true" hidden="false" outlineLevel="0" max="36" min="7" style="2" width="7.56"/>
    <col collapsed="false" customWidth="true" hidden="false" outlineLevel="0" max="37" min="37" style="2" width="10.11"/>
    <col collapsed="false" customWidth="false" hidden="false" outlineLevel="0" max="1024" min="38" style="2" width="9.11"/>
  </cols>
  <sheetData>
    <row r="1" customFormat="false" ht="30" hidden="false" customHeight="true" outlineLevel="0" collapsed="false">
      <c r="G1" s="91" t="str">
        <f aca="false">VLOOKUP(22,TA,TI,FALSE())</f>
        <v>Maandoverzicht gewerkte uren</v>
      </c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188"/>
    </row>
    <row r="2" customFormat="false" ht="13.8" hidden="false" customHeight="false" outlineLevel="0" collapsed="false">
      <c r="G2" s="92" t="str">
        <f aca="false">VLOOKUP(23,TA,TI,FALSE())</f>
        <v>Voor een project binnen het Interreg VI A-programma Deutschland-Nederland</v>
      </c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7"/>
    </row>
    <row r="3" customFormat="false" ht="13.8" hidden="false" customHeight="false" outlineLevel="0" collapsed="false">
      <c r="V3" s="8"/>
      <c r="W3" s="8"/>
    </row>
    <row r="4" customFormat="false" ht="22.8" hidden="false" customHeight="false" outlineLevel="0" collapsed="false">
      <c r="B4" s="20" t="str">
        <f aca="false">VLOOKUP(1,TA,TI,FALSE())</f>
        <v>Jaar</v>
      </c>
      <c r="G4" s="154" t="n">
        <f aca="false">+Overzicht!G5</f>
        <v>2024</v>
      </c>
      <c r="H4" s="154"/>
      <c r="J4" s="76" t="str">
        <f aca="false">VLOOKUP(5,TA,TI,FALSE())</f>
        <v>Maand</v>
      </c>
      <c r="L4" s="154" t="str">
        <f aca="false">VLOOKUP(14,TA,+Sheet2!L1+2,FALSE())</f>
        <v>Juni</v>
      </c>
      <c r="M4" s="154"/>
      <c r="N4" s="154"/>
      <c r="X4" s="94" t="s">
        <v>5</v>
      </c>
      <c r="Y4" s="94"/>
      <c r="Z4" s="95" t="n">
        <f aca="false">+Overzicht!L24</f>
        <v>1</v>
      </c>
      <c r="AA4" s="95"/>
    </row>
    <row r="5" customFormat="false" ht="17.4" hidden="false" customHeight="false" outlineLevel="0" collapsed="false">
      <c r="B5" s="20"/>
    </row>
    <row r="6" customFormat="false" ht="21" hidden="false" customHeight="false" outlineLevel="0" collapsed="false">
      <c r="B6" s="96" t="str">
        <f aca="false">VLOOKUP(2,TA,TI,FALSE())</f>
        <v>Voor- en achternaam projectmedewerker</v>
      </c>
      <c r="D6" s="97"/>
      <c r="E6" s="97"/>
      <c r="F6" s="97"/>
      <c r="G6" s="98" t="n">
        <f aca="false">+Overzicht!G7</f>
        <v>0</v>
      </c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</row>
    <row r="7" customFormat="false" ht="17.4" hidden="false" customHeight="false" outlineLevel="0" collapsed="false">
      <c r="B7" s="99"/>
      <c r="D7" s="100"/>
      <c r="E7" s="100"/>
      <c r="F7" s="100"/>
    </row>
    <row r="8" customFormat="false" ht="21" hidden="false" customHeight="false" outlineLevel="0" collapsed="false">
      <c r="B8" s="20" t="str">
        <f aca="false">VLOOKUP(3,TA,TI,FALSE())</f>
        <v>Projectpartner waarvoor gewerkt is</v>
      </c>
      <c r="G8" s="98" t="n">
        <f aca="false">+Overzicht!G9</f>
        <v>0</v>
      </c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</row>
    <row r="9" customFormat="false" ht="17.4" hidden="false" customHeight="false" outlineLevel="0" collapsed="false">
      <c r="C9" s="20"/>
    </row>
    <row r="10" customFormat="false" ht="20.25" hidden="false" customHeight="true" outlineLevel="0" collapsed="false">
      <c r="B10" s="101" t="str">
        <f aca="false">VLOOKUP(47,TA,TI,FALSE())</f>
        <v>Projectnummer en -naam (Interreg DE-NL)</v>
      </c>
      <c r="C10" s="101"/>
      <c r="D10" s="101"/>
      <c r="E10" s="101"/>
      <c r="G10" s="102" t="str">
        <f aca="false">VLOOKUP(48,TA,TI,FALSE())</f>
        <v>Goedgekeurde functiegroep (FG) &amp; projectfunctie - InterDB</v>
      </c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D10" s="37" t="s">
        <v>6</v>
      </c>
      <c r="AE10" s="108" t="n">
        <f aca="false">+Overzicht!S12</f>
        <v>0</v>
      </c>
    </row>
    <row r="11" customFormat="false" ht="21" hidden="false" customHeight="false" outlineLevel="0" collapsed="false">
      <c r="B11" s="32"/>
      <c r="C11" s="32"/>
      <c r="D11" s="32"/>
      <c r="E11" s="32"/>
      <c r="G11" s="106"/>
      <c r="H11" s="106"/>
      <c r="I11" s="106"/>
      <c r="J11" s="106"/>
      <c r="K11" s="106"/>
      <c r="L11" s="106"/>
      <c r="M11" s="106"/>
      <c r="N11" s="106"/>
      <c r="O11" s="106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</row>
    <row r="12" customFormat="false" ht="22.5" hidden="false" customHeight="true" outlineLevel="0" collapsed="false">
      <c r="B12" s="109" t="n">
        <f aca="false">IF(+C22="","",+C22)</f>
        <v>32010</v>
      </c>
      <c r="C12" s="109"/>
      <c r="D12" s="32"/>
      <c r="E12" s="32" t="str">
        <f aca="false">IF(+E22="","",+E22)</f>
        <v>EKW</v>
      </c>
      <c r="G12" s="110" t="str">
        <f aca="false">IFERROR(CONCATENATE(IF(VLOOKUP(+B12,PRF,17,FALSE())="","",VLOOKUP(+B12,PRF,17,FALSE()))," - ",IF(VLOOKUP(+B12,PRF,5,FALSE())="","",VLOOKUP(+B12,PRF,5,FALSE()))),"")</f>
        <v>3 - Docent</v>
      </c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D12" s="112"/>
      <c r="AE12" s="112"/>
      <c r="AF12" s="112"/>
      <c r="AG12" s="112"/>
      <c r="AH12" s="112"/>
      <c r="AI12" s="112"/>
      <c r="AJ12" s="112"/>
    </row>
    <row r="13" customFormat="false" ht="22.5" hidden="false" customHeight="true" outlineLevel="0" collapsed="false">
      <c r="B13" s="109" t="str">
        <f aca="false">IF(+C23="","",+C23)</f>
        <v/>
      </c>
      <c r="C13" s="109"/>
      <c r="D13" s="32"/>
      <c r="E13" s="32" t="str">
        <f aca="false">IF(+E23="","",+E23)</f>
        <v/>
      </c>
      <c r="G13" s="110" t="str">
        <f aca="false">IFERROR(CONCATENATE(IF(VLOOKUP(+B13,PRF,17,FALSE())="","",VLOOKUP(+B13,PRF,17,FALSE()))," - ",IF(VLOOKUP(+B13,PRF,5,FALSE())="","",VLOOKUP(+B13,PRF,5,FALSE()))),"")</f>
        <v/>
      </c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D13" s="112"/>
      <c r="AE13" s="112"/>
      <c r="AF13" s="112"/>
      <c r="AG13" s="112"/>
      <c r="AH13" s="112"/>
      <c r="AI13" s="112"/>
      <c r="AJ13" s="112"/>
    </row>
    <row r="14" customFormat="false" ht="22.5" hidden="false" customHeight="true" outlineLevel="0" collapsed="false">
      <c r="B14" s="109" t="str">
        <f aca="false">IF(+C24="","",+C24)</f>
        <v/>
      </c>
      <c r="C14" s="109"/>
      <c r="D14" s="32"/>
      <c r="E14" s="32" t="str">
        <f aca="false">IF(+E24="","",+E24)</f>
        <v/>
      </c>
      <c r="G14" s="110" t="str">
        <f aca="false">IFERROR(CONCATENATE(IF(VLOOKUP(+B14,PRF,17,FALSE())="","",VLOOKUP(+B14,PRF,17,FALSE()))," - ",IF(VLOOKUP(+B14,PRF,5,FALSE())="","",VLOOKUP(+B14,PRF,5,FALSE()))),"")</f>
        <v/>
      </c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</row>
    <row r="15" customFormat="false" ht="22.5" hidden="false" customHeight="true" outlineLevel="0" collapsed="false">
      <c r="B15" s="109" t="str">
        <f aca="false">IF(+C25="","",+C25)</f>
        <v/>
      </c>
      <c r="C15" s="109"/>
      <c r="D15" s="32"/>
      <c r="E15" s="32" t="str">
        <f aca="false">IF(+E25="","",+E25)</f>
        <v/>
      </c>
      <c r="G15" s="110" t="str">
        <f aca="false">IFERROR(CONCATENATE(IF(VLOOKUP(+B15,PRF,17,FALSE())="","",VLOOKUP(+B15,PRF,17,FALSE()))," - ",IF(VLOOKUP(+B15,PRF,5,FALSE())="","",VLOOKUP(+B15,PRF,5,FALSE()))),"")</f>
        <v/>
      </c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</row>
    <row r="16" customFormat="false" ht="22.5" hidden="false" customHeight="true" outlineLevel="0" collapsed="false">
      <c r="B16" s="109" t="str">
        <f aca="false">IF(+C26="","",+C26)</f>
        <v/>
      </c>
      <c r="C16" s="109"/>
      <c r="D16" s="32"/>
      <c r="E16" s="32" t="str">
        <f aca="false">IF(+E26="","",+E26)</f>
        <v/>
      </c>
      <c r="G16" s="110" t="str">
        <f aca="false">IFERROR(CONCATENATE(IF(VLOOKUP(+B16,PRF,17,FALSE())="","",VLOOKUP(+B16,PRF,17,FALSE()))," - ",IF(VLOOKUP(+B16,PRF,5,FALSE())="","",VLOOKUP(+B16,PRF,5,FALSE()))),"")</f>
        <v/>
      </c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</row>
    <row r="17" s="37" customFormat="true" ht="13.8" hidden="false" customHeight="false" outlineLevel="0" collapsed="false">
      <c r="G17" s="38" t="n">
        <f aca="false">+Mei!AK17+1</f>
        <v>45444</v>
      </c>
      <c r="H17" s="38" t="n">
        <f aca="false">+G17+1</f>
        <v>45445</v>
      </c>
      <c r="I17" s="38" t="n">
        <f aca="false">+H17+1</f>
        <v>45446</v>
      </c>
      <c r="J17" s="38" t="n">
        <f aca="false">+I17+1</f>
        <v>45447</v>
      </c>
      <c r="K17" s="38" t="n">
        <f aca="false">+J17+1</f>
        <v>45448</v>
      </c>
      <c r="L17" s="38" t="n">
        <f aca="false">+K17+1</f>
        <v>45449</v>
      </c>
      <c r="M17" s="38" t="n">
        <f aca="false">+L17+1</f>
        <v>45450</v>
      </c>
      <c r="N17" s="38" t="n">
        <f aca="false">+M17+1</f>
        <v>45451</v>
      </c>
      <c r="O17" s="38" t="n">
        <f aca="false">+N17+1</f>
        <v>45452</v>
      </c>
      <c r="P17" s="38" t="n">
        <f aca="false">+O17+1</f>
        <v>45453</v>
      </c>
      <c r="Q17" s="38" t="n">
        <f aca="false">+P17+1</f>
        <v>45454</v>
      </c>
      <c r="R17" s="38" t="n">
        <f aca="false">+Q17+1</f>
        <v>45455</v>
      </c>
      <c r="S17" s="38" t="n">
        <f aca="false">+R17+1</f>
        <v>45456</v>
      </c>
      <c r="T17" s="38" t="n">
        <f aca="false">+S17+1</f>
        <v>45457</v>
      </c>
      <c r="U17" s="38" t="n">
        <f aca="false">+T17+1</f>
        <v>45458</v>
      </c>
      <c r="V17" s="38" t="n">
        <f aca="false">+U17+1</f>
        <v>45459</v>
      </c>
      <c r="W17" s="38" t="n">
        <f aca="false">+V17+1</f>
        <v>45460</v>
      </c>
      <c r="X17" s="38" t="n">
        <f aca="false">+W17+1</f>
        <v>45461</v>
      </c>
      <c r="Y17" s="38" t="n">
        <f aca="false">+X17+1</f>
        <v>45462</v>
      </c>
      <c r="Z17" s="38" t="n">
        <f aca="false">+Y17+1</f>
        <v>45463</v>
      </c>
      <c r="AA17" s="38" t="n">
        <f aca="false">+Z17+1</f>
        <v>45464</v>
      </c>
      <c r="AB17" s="38" t="n">
        <f aca="false">+AA17+1</f>
        <v>45465</v>
      </c>
      <c r="AC17" s="38" t="n">
        <f aca="false">+AB17+1</f>
        <v>45466</v>
      </c>
      <c r="AD17" s="38" t="n">
        <f aca="false">+AC17+1</f>
        <v>45467</v>
      </c>
      <c r="AE17" s="38" t="n">
        <f aca="false">+AD17+1</f>
        <v>45468</v>
      </c>
      <c r="AF17" s="38" t="n">
        <f aca="false">+AE17+1</f>
        <v>45469</v>
      </c>
      <c r="AG17" s="38" t="n">
        <f aca="false">+AF17+1</f>
        <v>45470</v>
      </c>
      <c r="AH17" s="38" t="n">
        <f aca="false">+AG17+1</f>
        <v>45471</v>
      </c>
      <c r="AI17" s="38" t="n">
        <f aca="false">+AH17+1</f>
        <v>45472</v>
      </c>
      <c r="AJ17" s="38" t="n">
        <f aca="false">+AI17+1</f>
        <v>45473</v>
      </c>
    </row>
    <row r="18" customFormat="false" ht="15.6" hidden="false" customHeight="false" outlineLevel="0" collapsed="false">
      <c r="B18" s="40"/>
      <c r="C18" s="114"/>
      <c r="D18" s="115"/>
      <c r="E18" s="116" t="str">
        <f aca="false">CONCATENATE(VLOOKUP(37,TA,TI,FALSE()),": ")</f>
        <v>Dag: </v>
      </c>
      <c r="F18" s="116"/>
      <c r="G18" s="117" t="n">
        <v>1</v>
      </c>
      <c r="H18" s="118" t="n">
        <f aca="false">+G18+1</f>
        <v>2</v>
      </c>
      <c r="I18" s="118" t="n">
        <f aca="false">+H18+1</f>
        <v>3</v>
      </c>
      <c r="J18" s="118" t="n">
        <f aca="false">+I18+1</f>
        <v>4</v>
      </c>
      <c r="K18" s="118" t="n">
        <f aca="false">+J18+1</f>
        <v>5</v>
      </c>
      <c r="L18" s="118" t="n">
        <f aca="false">+K18+1</f>
        <v>6</v>
      </c>
      <c r="M18" s="118" t="n">
        <f aca="false">+L18+1</f>
        <v>7</v>
      </c>
      <c r="N18" s="118" t="n">
        <f aca="false">+M18+1</f>
        <v>8</v>
      </c>
      <c r="O18" s="118" t="n">
        <f aca="false">+N18+1</f>
        <v>9</v>
      </c>
      <c r="P18" s="118" t="n">
        <f aca="false">+O18+1</f>
        <v>10</v>
      </c>
      <c r="Q18" s="118" t="n">
        <f aca="false">+P18+1</f>
        <v>11</v>
      </c>
      <c r="R18" s="118" t="n">
        <f aca="false">+Q18+1</f>
        <v>12</v>
      </c>
      <c r="S18" s="118" t="n">
        <f aca="false">+R18+1</f>
        <v>13</v>
      </c>
      <c r="T18" s="118" t="n">
        <f aca="false">+S18+1</f>
        <v>14</v>
      </c>
      <c r="U18" s="118" t="n">
        <f aca="false">+T18+1</f>
        <v>15</v>
      </c>
      <c r="V18" s="118" t="n">
        <f aca="false">+U18+1</f>
        <v>16</v>
      </c>
      <c r="W18" s="118" t="n">
        <f aca="false">+V18+1</f>
        <v>17</v>
      </c>
      <c r="X18" s="118" t="n">
        <f aca="false">+W18+1</f>
        <v>18</v>
      </c>
      <c r="Y18" s="118" t="n">
        <f aca="false">+X18+1</f>
        <v>19</v>
      </c>
      <c r="Z18" s="118" t="n">
        <f aca="false">+Y18+1</f>
        <v>20</v>
      </c>
      <c r="AA18" s="118" t="n">
        <f aca="false">+Z18+1</f>
        <v>21</v>
      </c>
      <c r="AB18" s="118" t="n">
        <f aca="false">+AA18+1</f>
        <v>22</v>
      </c>
      <c r="AC18" s="118" t="n">
        <f aca="false">+AB18+1</f>
        <v>23</v>
      </c>
      <c r="AD18" s="118" t="n">
        <f aca="false">+AC18+1</f>
        <v>24</v>
      </c>
      <c r="AE18" s="118" t="n">
        <f aca="false">+AD18+1</f>
        <v>25</v>
      </c>
      <c r="AF18" s="118" t="n">
        <f aca="false">+AE18+1</f>
        <v>26</v>
      </c>
      <c r="AG18" s="118" t="n">
        <f aca="false">+AF18+1</f>
        <v>27</v>
      </c>
      <c r="AH18" s="118" t="n">
        <f aca="false">+AG18+1</f>
        <v>28</v>
      </c>
      <c r="AI18" s="118" t="n">
        <f aca="false">+AH18+1</f>
        <v>29</v>
      </c>
      <c r="AJ18" s="118" t="n">
        <f aca="false">+AI18+1</f>
        <v>30</v>
      </c>
      <c r="AK18" s="119" t="str">
        <f aca="false">VLOOKUP(7,TA,TI,FALSE())</f>
        <v>Totaal</v>
      </c>
    </row>
    <row r="19" customFormat="false" ht="15.6" hidden="false" customHeight="false" outlineLevel="0" collapsed="false">
      <c r="B19" s="45"/>
      <c r="C19" s="120" t="str">
        <f aca="false">VLOOKUP(6,TA,TI,FALSE())</f>
        <v>Werkzaamheden:</v>
      </c>
      <c r="D19" s="121"/>
      <c r="E19" s="121"/>
      <c r="F19" s="121"/>
      <c r="G19" s="122" t="str">
        <f aca="false">IF(TI=2,IF(WEEKDAY(G17)=1,"Zo",IF(WEEKDAY(G17)=2,"Ma",IF(WEEKDAY(G17)=3,"Di",IF(WEEKDAY(G17)=4,"Wo",IF(WEEKDAY(G17)=5,"Do",IF(WEEKDAY(G17)=6,"Vr",IF(WEEKDAY(G17)=7,"Za"))))))),IF(WEEKDAY(G17)=1,"So",IF(WEEKDAY(G17)=2,"Mo",IF(WEEKDAY(G17)=3,"Di",IF(WEEKDAY(G17)=4,"Mi",IF(WEEKDAY(G17)=5,"Do",IF(WEEKDAY(G17)=6,"Fr",IF(WEEKDAY(G17)=7,"Sa"))))))))</f>
        <v>Za</v>
      </c>
      <c r="H19" s="123" t="str">
        <f aca="false">IF(TI=2,IF(WEEKDAY(H17)=1,"Zo",IF(WEEKDAY(H17)=2,"Ma",IF(WEEKDAY(H17)=3,"Di",IF(WEEKDAY(H17)=4,"Wo",IF(WEEKDAY(H17)=5,"Do",IF(WEEKDAY(H17)=6,"Vr",IF(WEEKDAY(H17)=7,"Za"))))))),IF(WEEKDAY(H17)=1,"So",IF(WEEKDAY(H17)=2,"Mo",IF(WEEKDAY(H17)=3,"Di",IF(WEEKDAY(H17)=4,"Mi",IF(WEEKDAY(H17)=5,"Do",IF(WEEKDAY(H17)=6,"Fr",IF(WEEKDAY(H17)=7,"Sa"))))))))</f>
        <v>Zo</v>
      </c>
      <c r="I19" s="123" t="str">
        <f aca="false">IF(TI=2,IF(WEEKDAY(I17)=1,"Zo",IF(WEEKDAY(I17)=2,"Ma",IF(WEEKDAY(I17)=3,"Di",IF(WEEKDAY(I17)=4,"Wo",IF(WEEKDAY(I17)=5,"Do",IF(WEEKDAY(I17)=6,"Vr",IF(WEEKDAY(I17)=7,"Za"))))))),IF(WEEKDAY(I17)=1,"So",IF(WEEKDAY(I17)=2,"Mo",IF(WEEKDAY(I17)=3,"Di",IF(WEEKDAY(I17)=4,"Mi",IF(WEEKDAY(I17)=5,"Do",IF(WEEKDAY(I17)=6,"Fr",IF(WEEKDAY(I17)=7,"Sa"))))))))</f>
        <v>Ma</v>
      </c>
      <c r="J19" s="123" t="str">
        <f aca="false">IF(TI=2,IF(WEEKDAY(J17)=1,"Zo",IF(WEEKDAY(J17)=2,"Ma",IF(WEEKDAY(J17)=3,"Di",IF(WEEKDAY(J17)=4,"Wo",IF(WEEKDAY(J17)=5,"Do",IF(WEEKDAY(J17)=6,"Vr",IF(WEEKDAY(J17)=7,"Za"))))))),IF(WEEKDAY(J17)=1,"So",IF(WEEKDAY(J17)=2,"Mo",IF(WEEKDAY(J17)=3,"Di",IF(WEEKDAY(J17)=4,"Mi",IF(WEEKDAY(J17)=5,"Do",IF(WEEKDAY(J17)=6,"Fr",IF(WEEKDAY(J17)=7,"Sa"))))))))</f>
        <v>Di</v>
      </c>
      <c r="K19" s="123" t="str">
        <f aca="false">IF(TI=2,IF(WEEKDAY(K17)=1,"Zo",IF(WEEKDAY(K17)=2,"Ma",IF(WEEKDAY(K17)=3,"Di",IF(WEEKDAY(K17)=4,"Wo",IF(WEEKDAY(K17)=5,"Do",IF(WEEKDAY(K17)=6,"Vr",IF(WEEKDAY(K17)=7,"Za"))))))),IF(WEEKDAY(K17)=1,"So",IF(WEEKDAY(K17)=2,"Mo",IF(WEEKDAY(K17)=3,"Di",IF(WEEKDAY(K17)=4,"Mi",IF(WEEKDAY(K17)=5,"Do",IF(WEEKDAY(K17)=6,"Fr",IF(WEEKDAY(K17)=7,"Sa"))))))))</f>
        <v>Wo</v>
      </c>
      <c r="L19" s="123" t="str">
        <f aca="false">IF(TI=2,IF(WEEKDAY(L17)=1,"Zo",IF(WEEKDAY(L17)=2,"Ma",IF(WEEKDAY(L17)=3,"Di",IF(WEEKDAY(L17)=4,"Wo",IF(WEEKDAY(L17)=5,"Do",IF(WEEKDAY(L17)=6,"Vr",IF(WEEKDAY(L17)=7,"Za"))))))),IF(WEEKDAY(L17)=1,"So",IF(WEEKDAY(L17)=2,"Mo",IF(WEEKDAY(L17)=3,"Di",IF(WEEKDAY(L17)=4,"Mi",IF(WEEKDAY(L17)=5,"Do",IF(WEEKDAY(L17)=6,"Fr",IF(WEEKDAY(L17)=7,"Sa"))))))))</f>
        <v>Do</v>
      </c>
      <c r="M19" s="123" t="str">
        <f aca="false">IF(TI=2,IF(WEEKDAY(M17)=1,"Zo",IF(WEEKDAY(M17)=2,"Ma",IF(WEEKDAY(M17)=3,"Di",IF(WEEKDAY(M17)=4,"Wo",IF(WEEKDAY(M17)=5,"Do",IF(WEEKDAY(M17)=6,"Vr",IF(WEEKDAY(M17)=7,"Za"))))))),IF(WEEKDAY(M17)=1,"So",IF(WEEKDAY(M17)=2,"Mo",IF(WEEKDAY(M17)=3,"Di",IF(WEEKDAY(M17)=4,"Mi",IF(WEEKDAY(M17)=5,"Do",IF(WEEKDAY(M17)=6,"Fr",IF(WEEKDAY(M17)=7,"Sa"))))))))</f>
        <v>Vr</v>
      </c>
      <c r="N19" s="123" t="str">
        <f aca="false">IF(TI=2,IF(WEEKDAY(N17)=1,"Zo",IF(WEEKDAY(N17)=2,"Ma",IF(WEEKDAY(N17)=3,"Di",IF(WEEKDAY(N17)=4,"Wo",IF(WEEKDAY(N17)=5,"Do",IF(WEEKDAY(N17)=6,"Vr",IF(WEEKDAY(N17)=7,"Za"))))))),IF(WEEKDAY(N17)=1,"So",IF(WEEKDAY(N17)=2,"Mo",IF(WEEKDAY(N17)=3,"Di",IF(WEEKDAY(N17)=4,"Mi",IF(WEEKDAY(N17)=5,"Do",IF(WEEKDAY(N17)=6,"Fr",IF(WEEKDAY(N17)=7,"Sa"))))))))</f>
        <v>Za</v>
      </c>
      <c r="O19" s="123" t="str">
        <f aca="false">IF(TI=2,IF(WEEKDAY(O17)=1,"Zo",IF(WEEKDAY(O17)=2,"Ma",IF(WEEKDAY(O17)=3,"Di",IF(WEEKDAY(O17)=4,"Wo",IF(WEEKDAY(O17)=5,"Do",IF(WEEKDAY(O17)=6,"Vr",IF(WEEKDAY(O17)=7,"Za"))))))),IF(WEEKDAY(O17)=1,"So",IF(WEEKDAY(O17)=2,"Mo",IF(WEEKDAY(O17)=3,"Di",IF(WEEKDAY(O17)=4,"Mi",IF(WEEKDAY(O17)=5,"Do",IF(WEEKDAY(O17)=6,"Fr",IF(WEEKDAY(O17)=7,"Sa"))))))))</f>
        <v>Zo</v>
      </c>
      <c r="P19" s="123" t="str">
        <f aca="false">IF(TI=2,IF(WEEKDAY(P17)=1,"Zo",IF(WEEKDAY(P17)=2,"Ma",IF(WEEKDAY(P17)=3,"Di",IF(WEEKDAY(P17)=4,"Wo",IF(WEEKDAY(P17)=5,"Do",IF(WEEKDAY(P17)=6,"Vr",IF(WEEKDAY(P17)=7,"Za"))))))),IF(WEEKDAY(P17)=1,"So",IF(WEEKDAY(P17)=2,"Mo",IF(WEEKDAY(P17)=3,"Di",IF(WEEKDAY(P17)=4,"Mi",IF(WEEKDAY(P17)=5,"Do",IF(WEEKDAY(P17)=6,"Fr",IF(WEEKDAY(P17)=7,"Sa"))))))))</f>
        <v>Ma</v>
      </c>
      <c r="Q19" s="123" t="str">
        <f aca="false">IF(TI=2,IF(WEEKDAY(Q17)=1,"Zo",IF(WEEKDAY(Q17)=2,"Ma",IF(WEEKDAY(Q17)=3,"Di",IF(WEEKDAY(Q17)=4,"Wo",IF(WEEKDAY(Q17)=5,"Do",IF(WEEKDAY(Q17)=6,"Vr",IF(WEEKDAY(Q17)=7,"Za"))))))),IF(WEEKDAY(Q17)=1,"So",IF(WEEKDAY(Q17)=2,"Mo",IF(WEEKDAY(Q17)=3,"Di",IF(WEEKDAY(Q17)=4,"Mi",IF(WEEKDAY(Q17)=5,"Do",IF(WEEKDAY(Q17)=6,"Fr",IF(WEEKDAY(Q17)=7,"Sa"))))))))</f>
        <v>Di</v>
      </c>
      <c r="R19" s="123" t="str">
        <f aca="false">IF(TI=2,IF(WEEKDAY(R17)=1,"Zo",IF(WEEKDAY(R17)=2,"Ma",IF(WEEKDAY(R17)=3,"Di",IF(WEEKDAY(R17)=4,"Wo",IF(WEEKDAY(R17)=5,"Do",IF(WEEKDAY(R17)=6,"Vr",IF(WEEKDAY(R17)=7,"Za"))))))),IF(WEEKDAY(R17)=1,"So",IF(WEEKDAY(R17)=2,"Mo",IF(WEEKDAY(R17)=3,"Di",IF(WEEKDAY(R17)=4,"Mi",IF(WEEKDAY(R17)=5,"Do",IF(WEEKDAY(R17)=6,"Fr",IF(WEEKDAY(R17)=7,"Sa"))))))))</f>
        <v>Wo</v>
      </c>
      <c r="S19" s="123" t="str">
        <f aca="false">IF(TI=2,IF(WEEKDAY(S17)=1,"Zo",IF(WEEKDAY(S17)=2,"Ma",IF(WEEKDAY(S17)=3,"Di",IF(WEEKDAY(S17)=4,"Wo",IF(WEEKDAY(S17)=5,"Do",IF(WEEKDAY(S17)=6,"Vr",IF(WEEKDAY(S17)=7,"Za"))))))),IF(WEEKDAY(S17)=1,"So",IF(WEEKDAY(S17)=2,"Mo",IF(WEEKDAY(S17)=3,"Di",IF(WEEKDAY(S17)=4,"Mi",IF(WEEKDAY(S17)=5,"Do",IF(WEEKDAY(S17)=6,"Fr",IF(WEEKDAY(S17)=7,"Sa"))))))))</f>
        <v>Do</v>
      </c>
      <c r="T19" s="123" t="str">
        <f aca="false">IF(TI=2,IF(WEEKDAY(T17)=1,"Zo",IF(WEEKDAY(T17)=2,"Ma",IF(WEEKDAY(T17)=3,"Di",IF(WEEKDAY(T17)=4,"Wo",IF(WEEKDAY(T17)=5,"Do",IF(WEEKDAY(T17)=6,"Vr",IF(WEEKDAY(T17)=7,"Za"))))))),IF(WEEKDAY(T17)=1,"So",IF(WEEKDAY(T17)=2,"Mo",IF(WEEKDAY(T17)=3,"Di",IF(WEEKDAY(T17)=4,"Mi",IF(WEEKDAY(T17)=5,"Do",IF(WEEKDAY(T17)=6,"Fr",IF(WEEKDAY(T17)=7,"Sa"))))))))</f>
        <v>Vr</v>
      </c>
      <c r="U19" s="123" t="str">
        <f aca="false">IF(TI=2,IF(WEEKDAY(U17)=1,"Zo",IF(WEEKDAY(U17)=2,"Ma",IF(WEEKDAY(U17)=3,"Di",IF(WEEKDAY(U17)=4,"Wo",IF(WEEKDAY(U17)=5,"Do",IF(WEEKDAY(U17)=6,"Vr",IF(WEEKDAY(U17)=7,"Za"))))))),IF(WEEKDAY(U17)=1,"So",IF(WEEKDAY(U17)=2,"Mo",IF(WEEKDAY(U17)=3,"Di",IF(WEEKDAY(U17)=4,"Mi",IF(WEEKDAY(U17)=5,"Do",IF(WEEKDAY(U17)=6,"Fr",IF(WEEKDAY(U17)=7,"Sa"))))))))</f>
        <v>Za</v>
      </c>
      <c r="V19" s="123" t="str">
        <f aca="false">IF(TI=2,IF(WEEKDAY(V17)=1,"Zo",IF(WEEKDAY(V17)=2,"Ma",IF(WEEKDAY(V17)=3,"Di",IF(WEEKDAY(V17)=4,"Wo",IF(WEEKDAY(V17)=5,"Do",IF(WEEKDAY(V17)=6,"Vr",IF(WEEKDAY(V17)=7,"Za"))))))),IF(WEEKDAY(V17)=1,"So",IF(WEEKDAY(V17)=2,"Mo",IF(WEEKDAY(V17)=3,"Di",IF(WEEKDAY(V17)=4,"Mi",IF(WEEKDAY(V17)=5,"Do",IF(WEEKDAY(V17)=6,"Fr",IF(WEEKDAY(V17)=7,"Sa"))))))))</f>
        <v>Zo</v>
      </c>
      <c r="W19" s="123" t="str">
        <f aca="false">IF(TI=2,IF(WEEKDAY(W17)=1,"Zo",IF(WEEKDAY(W17)=2,"Ma",IF(WEEKDAY(W17)=3,"Di",IF(WEEKDAY(W17)=4,"Wo",IF(WEEKDAY(W17)=5,"Do",IF(WEEKDAY(W17)=6,"Vr",IF(WEEKDAY(W17)=7,"Za"))))))),IF(WEEKDAY(W17)=1,"So",IF(WEEKDAY(W17)=2,"Mo",IF(WEEKDAY(W17)=3,"Di",IF(WEEKDAY(W17)=4,"Mi",IF(WEEKDAY(W17)=5,"Do",IF(WEEKDAY(W17)=6,"Fr",IF(WEEKDAY(W17)=7,"Sa"))))))))</f>
        <v>Ma</v>
      </c>
      <c r="X19" s="123" t="str">
        <f aca="false">IF(TI=2,IF(WEEKDAY(X17)=1,"Zo",IF(WEEKDAY(X17)=2,"Ma",IF(WEEKDAY(X17)=3,"Di",IF(WEEKDAY(X17)=4,"Wo",IF(WEEKDAY(X17)=5,"Do",IF(WEEKDAY(X17)=6,"Vr",IF(WEEKDAY(X17)=7,"Za"))))))),IF(WEEKDAY(X17)=1,"So",IF(WEEKDAY(X17)=2,"Mo",IF(WEEKDAY(X17)=3,"Di",IF(WEEKDAY(X17)=4,"Mi",IF(WEEKDAY(X17)=5,"Do",IF(WEEKDAY(X17)=6,"Fr",IF(WEEKDAY(X17)=7,"Sa"))))))))</f>
        <v>Di</v>
      </c>
      <c r="Y19" s="123" t="str">
        <f aca="false">IF(TI=2,IF(WEEKDAY(Y17)=1,"Zo",IF(WEEKDAY(Y17)=2,"Ma",IF(WEEKDAY(Y17)=3,"Di",IF(WEEKDAY(Y17)=4,"Wo",IF(WEEKDAY(Y17)=5,"Do",IF(WEEKDAY(Y17)=6,"Vr",IF(WEEKDAY(Y17)=7,"Za"))))))),IF(WEEKDAY(Y17)=1,"So",IF(WEEKDAY(Y17)=2,"Mo",IF(WEEKDAY(Y17)=3,"Di",IF(WEEKDAY(Y17)=4,"Mi",IF(WEEKDAY(Y17)=5,"Do",IF(WEEKDAY(Y17)=6,"Fr",IF(WEEKDAY(Y17)=7,"Sa"))))))))</f>
        <v>Wo</v>
      </c>
      <c r="Z19" s="123" t="str">
        <f aca="false">IF(TI=2,IF(WEEKDAY(Z17)=1,"Zo",IF(WEEKDAY(Z17)=2,"Ma",IF(WEEKDAY(Z17)=3,"Di",IF(WEEKDAY(Z17)=4,"Wo",IF(WEEKDAY(Z17)=5,"Do",IF(WEEKDAY(Z17)=6,"Vr",IF(WEEKDAY(Z17)=7,"Za"))))))),IF(WEEKDAY(Z17)=1,"So",IF(WEEKDAY(Z17)=2,"Mo",IF(WEEKDAY(Z17)=3,"Di",IF(WEEKDAY(Z17)=4,"Mi",IF(WEEKDAY(Z17)=5,"Do",IF(WEEKDAY(Z17)=6,"Fr",IF(WEEKDAY(Z17)=7,"Sa"))))))))</f>
        <v>Do</v>
      </c>
      <c r="AA19" s="123" t="str">
        <f aca="false">IF(TI=2,IF(WEEKDAY(AA17)=1,"Zo",IF(WEEKDAY(AA17)=2,"Ma",IF(WEEKDAY(AA17)=3,"Di",IF(WEEKDAY(AA17)=4,"Wo",IF(WEEKDAY(AA17)=5,"Do",IF(WEEKDAY(AA17)=6,"Vr",IF(WEEKDAY(AA17)=7,"Za"))))))),IF(WEEKDAY(AA17)=1,"So",IF(WEEKDAY(AA17)=2,"Mo",IF(WEEKDAY(AA17)=3,"Di",IF(WEEKDAY(AA17)=4,"Mi",IF(WEEKDAY(AA17)=5,"Do",IF(WEEKDAY(AA17)=6,"Fr",IF(WEEKDAY(AA17)=7,"Sa"))))))))</f>
        <v>Vr</v>
      </c>
      <c r="AB19" s="123" t="str">
        <f aca="false">IF(TI=2,IF(WEEKDAY(AB17)=1,"Zo",IF(WEEKDAY(AB17)=2,"Ma",IF(WEEKDAY(AB17)=3,"Di",IF(WEEKDAY(AB17)=4,"Wo",IF(WEEKDAY(AB17)=5,"Do",IF(WEEKDAY(AB17)=6,"Vr",IF(WEEKDAY(AB17)=7,"Za"))))))),IF(WEEKDAY(AB17)=1,"So",IF(WEEKDAY(AB17)=2,"Mo",IF(WEEKDAY(AB17)=3,"Di",IF(WEEKDAY(AB17)=4,"Mi",IF(WEEKDAY(AB17)=5,"Do",IF(WEEKDAY(AB17)=6,"Fr",IF(WEEKDAY(AB17)=7,"Sa"))))))))</f>
        <v>Za</v>
      </c>
      <c r="AC19" s="123" t="str">
        <f aca="false">IF(TI=2,IF(WEEKDAY(AC17)=1,"Zo",IF(WEEKDAY(AC17)=2,"Ma",IF(WEEKDAY(AC17)=3,"Di",IF(WEEKDAY(AC17)=4,"Wo",IF(WEEKDAY(AC17)=5,"Do",IF(WEEKDAY(AC17)=6,"Vr",IF(WEEKDAY(AC17)=7,"Za"))))))),IF(WEEKDAY(AC17)=1,"So",IF(WEEKDAY(AC17)=2,"Mo",IF(WEEKDAY(AC17)=3,"Di",IF(WEEKDAY(AC17)=4,"Mi",IF(WEEKDAY(AC17)=5,"Do",IF(WEEKDAY(AC17)=6,"Fr",IF(WEEKDAY(AC17)=7,"Sa"))))))))</f>
        <v>Zo</v>
      </c>
      <c r="AD19" s="123" t="str">
        <f aca="false">IF(TI=2,IF(WEEKDAY(AD17)=1,"Zo",IF(WEEKDAY(AD17)=2,"Ma",IF(WEEKDAY(AD17)=3,"Di",IF(WEEKDAY(AD17)=4,"Wo",IF(WEEKDAY(AD17)=5,"Do",IF(WEEKDAY(AD17)=6,"Vr",IF(WEEKDAY(AD17)=7,"Za"))))))),IF(WEEKDAY(AD17)=1,"So",IF(WEEKDAY(AD17)=2,"Mo",IF(WEEKDAY(AD17)=3,"Di",IF(WEEKDAY(AD17)=4,"Mi",IF(WEEKDAY(AD17)=5,"Do",IF(WEEKDAY(AD17)=6,"Fr",IF(WEEKDAY(AD17)=7,"Sa"))))))))</f>
        <v>Ma</v>
      </c>
      <c r="AE19" s="123" t="str">
        <f aca="false">IF(TI=2,IF(WEEKDAY(AE17)=1,"Zo",IF(WEEKDAY(AE17)=2,"Ma",IF(WEEKDAY(AE17)=3,"Di",IF(WEEKDAY(AE17)=4,"Wo",IF(WEEKDAY(AE17)=5,"Do",IF(WEEKDAY(AE17)=6,"Vr",IF(WEEKDAY(AE17)=7,"Za"))))))),IF(WEEKDAY(AE17)=1,"So",IF(WEEKDAY(AE17)=2,"Mo",IF(WEEKDAY(AE17)=3,"Di",IF(WEEKDAY(AE17)=4,"Mi",IF(WEEKDAY(AE17)=5,"Do",IF(WEEKDAY(AE17)=6,"Fr",IF(WEEKDAY(AE17)=7,"Sa"))))))))</f>
        <v>Di</v>
      </c>
      <c r="AF19" s="123" t="str">
        <f aca="false">IF(TI=2,IF(WEEKDAY(AF17)=1,"Zo",IF(WEEKDAY(AF17)=2,"Ma",IF(WEEKDAY(AF17)=3,"Di",IF(WEEKDAY(AF17)=4,"Wo",IF(WEEKDAY(AF17)=5,"Do",IF(WEEKDAY(AF17)=6,"Vr",IF(WEEKDAY(AF17)=7,"Za"))))))),IF(WEEKDAY(AF17)=1,"So",IF(WEEKDAY(AF17)=2,"Mo",IF(WEEKDAY(AF17)=3,"Di",IF(WEEKDAY(AF17)=4,"Mi",IF(WEEKDAY(AF17)=5,"Do",IF(WEEKDAY(AF17)=6,"Fr",IF(WEEKDAY(AF17)=7,"Sa"))))))))</f>
        <v>Wo</v>
      </c>
      <c r="AG19" s="123" t="str">
        <f aca="false">IF(TI=2,IF(WEEKDAY(AG17)=1,"Zo",IF(WEEKDAY(AG17)=2,"Ma",IF(WEEKDAY(AG17)=3,"Di",IF(WEEKDAY(AG17)=4,"Wo",IF(WEEKDAY(AG17)=5,"Do",IF(WEEKDAY(AG17)=6,"Vr",IF(WEEKDAY(AG17)=7,"Za"))))))),IF(WEEKDAY(AG17)=1,"So",IF(WEEKDAY(AG17)=2,"Mo",IF(WEEKDAY(AG17)=3,"Di",IF(WEEKDAY(AG17)=4,"Mi",IF(WEEKDAY(AG17)=5,"Do",IF(WEEKDAY(AG17)=6,"Fr",IF(WEEKDAY(AG17)=7,"Sa"))))))))</f>
        <v>Do</v>
      </c>
      <c r="AH19" s="123" t="str">
        <f aca="false">IF(TI=2,IF(WEEKDAY(AH17)=1,"Zo",IF(WEEKDAY(AH17)=2,"Ma",IF(WEEKDAY(AH17)=3,"Di",IF(WEEKDAY(AH17)=4,"Wo",IF(WEEKDAY(AH17)=5,"Do",IF(WEEKDAY(AH17)=6,"Vr",IF(WEEKDAY(AH17)=7,"Za"))))))),IF(WEEKDAY(AH17)=1,"So",IF(WEEKDAY(AH17)=2,"Mo",IF(WEEKDAY(AH17)=3,"Di",IF(WEEKDAY(AH17)=4,"Mi",IF(WEEKDAY(AH17)=5,"Do",IF(WEEKDAY(AH17)=6,"Fr",IF(WEEKDAY(AH17)=7,"Sa"))))))))</f>
        <v>Vr</v>
      </c>
      <c r="AI19" s="123" t="str">
        <f aca="false">IF(TI=2,IF(WEEKDAY(AI17)=1,"Zo",IF(WEEKDAY(AI17)=2,"Ma",IF(WEEKDAY(AI17)=3,"Di",IF(WEEKDAY(AI17)=4,"Wo",IF(WEEKDAY(AI17)=5,"Do",IF(WEEKDAY(AI17)=6,"Vr",IF(WEEKDAY(AI17)=7,"Za"))))))),IF(WEEKDAY(AI17)=1,"So",IF(WEEKDAY(AI17)=2,"Mo",IF(WEEKDAY(AI17)=3,"Di",IF(WEEKDAY(AI17)=4,"Mi",IF(WEEKDAY(AI17)=5,"Do",IF(WEEKDAY(AI17)=6,"Fr",IF(WEEKDAY(AI17)=7,"Sa"))))))))</f>
        <v>Za</v>
      </c>
      <c r="AJ19" s="123" t="str">
        <f aca="false">IF(TI=2,IF(WEEKDAY(AJ17)=1,"Zo",IF(WEEKDAY(AJ17)=2,"Ma",IF(WEEKDAY(AJ17)=3,"Di",IF(WEEKDAY(AJ17)=4,"Wo",IF(WEEKDAY(AJ17)=5,"Do",IF(WEEKDAY(AJ17)=6,"Vr",IF(WEEKDAY(AJ17)=7,"Za"))))))),IF(WEEKDAY(AJ17)=1,"So",IF(WEEKDAY(AJ17)=2,"Mo",IF(WEEKDAY(AJ17)=3,"Di",IF(WEEKDAY(AJ17)=4,"Mi",IF(WEEKDAY(AJ17)=5,"Do",IF(WEEKDAY(AJ17)=6,"Fr",IF(WEEKDAY(AJ17)=7,"Sa"))))))))</f>
        <v>Zo</v>
      </c>
      <c r="AK19" s="124"/>
    </row>
    <row r="20" customFormat="false" ht="13.8" hidden="false" customHeight="false" outlineLevel="0" collapsed="false">
      <c r="B20" s="45"/>
      <c r="G20" s="125" t="n">
        <f aca="false">IF(OR(WEEKDAY(G17)=1,WEEKDAY(G17)=7),1,0)</f>
        <v>1</v>
      </c>
      <c r="H20" s="126" t="n">
        <f aca="false">IF(OR(WEEKDAY(H17)=1,WEEKDAY(H17)=7),1,0)</f>
        <v>1</v>
      </c>
      <c r="I20" s="126" t="n">
        <f aca="false">IF(OR(WEEKDAY(I17)=1,WEEKDAY(I17)=7),1,0)</f>
        <v>0</v>
      </c>
      <c r="J20" s="126" t="n">
        <f aca="false">IF(OR(WEEKDAY(J17)=1,WEEKDAY(J17)=7),1,0)</f>
        <v>0</v>
      </c>
      <c r="K20" s="126" t="n">
        <f aca="false">IF(OR(WEEKDAY(K17)=1,WEEKDAY(K17)=7),1,0)</f>
        <v>0</v>
      </c>
      <c r="L20" s="126" t="n">
        <f aca="false">IF(OR(WEEKDAY(L17)=1,WEEKDAY(L17)=7),1,0)</f>
        <v>0</v>
      </c>
      <c r="M20" s="126" t="n">
        <f aca="false">IF(OR(WEEKDAY(M17)=1,WEEKDAY(M17)=7),1,0)</f>
        <v>0</v>
      </c>
      <c r="N20" s="126" t="n">
        <f aca="false">IF(OR(WEEKDAY(N17)=1,WEEKDAY(N17)=7),1,0)</f>
        <v>1</v>
      </c>
      <c r="O20" s="126" t="n">
        <f aca="false">IF(OR(WEEKDAY(O17)=1,WEEKDAY(O17)=7),1,0)</f>
        <v>1</v>
      </c>
      <c r="P20" s="126" t="n">
        <f aca="false">IF(OR(WEEKDAY(P17)=1,WEEKDAY(P17)=7),1,0)</f>
        <v>0</v>
      </c>
      <c r="Q20" s="126" t="n">
        <f aca="false">IF(OR(WEEKDAY(Q17)=1,WEEKDAY(Q17)=7),1,0)</f>
        <v>0</v>
      </c>
      <c r="R20" s="126" t="n">
        <f aca="false">IF(OR(WEEKDAY(R17)=1,WEEKDAY(R17)=7),1,0)</f>
        <v>0</v>
      </c>
      <c r="S20" s="126" t="n">
        <f aca="false">IF(OR(WEEKDAY(S17)=1,WEEKDAY(S17)=7),1,0)</f>
        <v>0</v>
      </c>
      <c r="T20" s="126" t="n">
        <f aca="false">IF(OR(WEEKDAY(T17)=1,WEEKDAY(T17)=7),1,0)</f>
        <v>0</v>
      </c>
      <c r="U20" s="126" t="n">
        <f aca="false">IF(OR(WEEKDAY(U17)=1,WEEKDAY(U17)=7),1,0)</f>
        <v>1</v>
      </c>
      <c r="V20" s="126" t="n">
        <f aca="false">IF(OR(WEEKDAY(V17)=1,WEEKDAY(V17)=7),1,0)</f>
        <v>1</v>
      </c>
      <c r="W20" s="126" t="n">
        <f aca="false">IF(OR(WEEKDAY(W17)=1,WEEKDAY(W17)=7),1,0)</f>
        <v>0</v>
      </c>
      <c r="X20" s="126" t="n">
        <f aca="false">IF(OR(WEEKDAY(X17)=1,WEEKDAY(X17)=7),1,0)</f>
        <v>0</v>
      </c>
      <c r="Y20" s="126" t="n">
        <f aca="false">IF(OR(WEEKDAY(Y17)=1,WEEKDAY(Y17)=7),1,0)</f>
        <v>0</v>
      </c>
      <c r="Z20" s="126" t="n">
        <f aca="false">IF(OR(WEEKDAY(Z17)=1,WEEKDAY(Z17)=7),1,0)</f>
        <v>0</v>
      </c>
      <c r="AA20" s="126" t="n">
        <f aca="false">IF(OR(WEEKDAY(AA17)=1,WEEKDAY(AA17)=7),1,0)</f>
        <v>0</v>
      </c>
      <c r="AB20" s="126" t="n">
        <f aca="false">IF(OR(WEEKDAY(AB17)=1,WEEKDAY(AB17)=7),1,0)</f>
        <v>1</v>
      </c>
      <c r="AC20" s="126" t="n">
        <f aca="false">IF(OR(WEEKDAY(AC17)=1,WEEKDAY(AC17)=7),1,0)</f>
        <v>1</v>
      </c>
      <c r="AD20" s="126" t="n">
        <f aca="false">IF(OR(WEEKDAY(AD17)=1,WEEKDAY(AD17)=7),1,0)</f>
        <v>0</v>
      </c>
      <c r="AE20" s="126" t="n">
        <f aca="false">IF(OR(WEEKDAY(AE17)=1,WEEKDAY(AE17)=7),1,0)</f>
        <v>0</v>
      </c>
      <c r="AF20" s="126" t="n">
        <f aca="false">IF(OR(WEEKDAY(AF17)=1,WEEKDAY(AF17)=7),1,0)</f>
        <v>0</v>
      </c>
      <c r="AG20" s="126" t="n">
        <f aca="false">IF(OR(WEEKDAY(AG17)=1,WEEKDAY(AG17)=7),1,0)</f>
        <v>0</v>
      </c>
      <c r="AH20" s="126" t="n">
        <f aca="false">IF(OR(WEEKDAY(AH17)=1,WEEKDAY(AH17)=7),1,0)</f>
        <v>0</v>
      </c>
      <c r="AI20" s="126" t="n">
        <f aca="false">IF(OR(WEEKDAY(AI17)=1,WEEKDAY(AI17)=7),1,0)</f>
        <v>1</v>
      </c>
      <c r="AJ20" s="126" t="n">
        <f aca="false">IF(OR(WEEKDAY(AJ17)=1,WEEKDAY(AJ17)=7),1,0)</f>
        <v>1</v>
      </c>
      <c r="AK20" s="124"/>
    </row>
    <row r="21" customFormat="false" ht="38.25" hidden="false" customHeight="true" outlineLevel="0" collapsed="false">
      <c r="B21" s="45"/>
      <c r="C21" s="58" t="str">
        <f aca="false">VLOOKUP(28,TA,TI,FALSE())</f>
        <v>Projectnummer en projectnaam Interreg VIA Deutschland-Nederland projecten:</v>
      </c>
      <c r="D21" s="58"/>
      <c r="E21" s="58"/>
      <c r="G21" s="206"/>
      <c r="H21" s="207"/>
      <c r="I21" s="207"/>
      <c r="J21" s="207"/>
      <c r="K21" s="207"/>
      <c r="L21" s="207"/>
      <c r="M21" s="207"/>
      <c r="N21" s="207"/>
      <c r="O21" s="207"/>
      <c r="P21" s="207"/>
      <c r="Q21" s="207"/>
      <c r="R21" s="207"/>
      <c r="S21" s="207"/>
      <c r="T21" s="207"/>
      <c r="U21" s="207"/>
      <c r="V21" s="207"/>
      <c r="W21" s="207"/>
      <c r="X21" s="207"/>
      <c r="Y21" s="207"/>
      <c r="Z21" s="207"/>
      <c r="AA21" s="207"/>
      <c r="AB21" s="207"/>
      <c r="AC21" s="207"/>
      <c r="AD21" s="207"/>
      <c r="AE21" s="207"/>
      <c r="AF21" s="207"/>
      <c r="AG21" s="207"/>
      <c r="AH21" s="207"/>
      <c r="AI21" s="207"/>
      <c r="AJ21" s="207"/>
      <c r="AK21" s="219"/>
    </row>
    <row r="22" s="64" customFormat="true" ht="30.75" hidden="false" customHeight="true" outlineLevel="0" collapsed="false">
      <c r="B22" s="128" t="n">
        <v>1</v>
      </c>
      <c r="C22" s="129" t="n">
        <f aca="false">IF(+Overzicht!C27="","",+Overzicht!C27)</f>
        <v>32010</v>
      </c>
      <c r="E22" s="220" t="str">
        <f aca="false">IF(+Overzicht!E27="","",+Overzicht!E27)</f>
        <v>EKW</v>
      </c>
      <c r="G22" s="131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3"/>
      <c r="U22" s="133"/>
      <c r="V22" s="133"/>
      <c r="W22" s="133"/>
      <c r="X22" s="133"/>
      <c r="Y22" s="133"/>
      <c r="Z22" s="133"/>
      <c r="AA22" s="133"/>
      <c r="AB22" s="133"/>
      <c r="AC22" s="133"/>
      <c r="AD22" s="133"/>
      <c r="AE22" s="133"/>
      <c r="AF22" s="133"/>
      <c r="AG22" s="133"/>
      <c r="AH22" s="133"/>
      <c r="AI22" s="133"/>
      <c r="AJ22" s="133"/>
      <c r="AK22" s="134" t="n">
        <f aca="false">SUM(G22:AJ22)</f>
        <v>0</v>
      </c>
    </row>
    <row r="23" s="64" customFormat="true" ht="30.75" hidden="false" customHeight="true" outlineLevel="0" collapsed="false">
      <c r="B23" s="128" t="n">
        <v>2</v>
      </c>
      <c r="C23" s="129" t="str">
        <f aca="false">IF(+Overzicht!C28="","",+Overzicht!C28)</f>
        <v/>
      </c>
      <c r="E23" s="220" t="str">
        <f aca="false">IF(+Overzicht!E28="","",+Overzicht!E28)</f>
        <v/>
      </c>
      <c r="G23" s="131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3"/>
      <c r="U23" s="133"/>
      <c r="V23" s="133"/>
      <c r="W23" s="133"/>
      <c r="X23" s="133"/>
      <c r="Y23" s="133"/>
      <c r="Z23" s="133"/>
      <c r="AA23" s="133"/>
      <c r="AB23" s="133"/>
      <c r="AC23" s="133"/>
      <c r="AD23" s="133"/>
      <c r="AE23" s="133"/>
      <c r="AF23" s="133"/>
      <c r="AG23" s="133"/>
      <c r="AH23" s="133"/>
      <c r="AI23" s="133"/>
      <c r="AJ23" s="133"/>
      <c r="AK23" s="134" t="n">
        <f aca="false">SUM(G23:AJ23)</f>
        <v>0</v>
      </c>
    </row>
    <row r="24" s="64" customFormat="true" ht="30.75" hidden="false" customHeight="true" outlineLevel="0" collapsed="false">
      <c r="B24" s="128" t="n">
        <v>3</v>
      </c>
      <c r="C24" s="129" t="str">
        <f aca="false">IF(+Overzicht!C29="","",+Overzicht!C29)</f>
        <v/>
      </c>
      <c r="E24" s="220" t="str">
        <f aca="false">IF(+Overzicht!E29="","",+Overzicht!E29)</f>
        <v/>
      </c>
      <c r="G24" s="131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3"/>
      <c r="U24" s="133"/>
      <c r="V24" s="133"/>
      <c r="W24" s="133"/>
      <c r="X24" s="133"/>
      <c r="Y24" s="133"/>
      <c r="Z24" s="133"/>
      <c r="AA24" s="133"/>
      <c r="AB24" s="133"/>
      <c r="AC24" s="133"/>
      <c r="AD24" s="133"/>
      <c r="AE24" s="133"/>
      <c r="AF24" s="133"/>
      <c r="AG24" s="133"/>
      <c r="AH24" s="133"/>
      <c r="AI24" s="133"/>
      <c r="AJ24" s="133"/>
      <c r="AK24" s="134" t="n">
        <f aca="false">SUM(G24:AJ24)</f>
        <v>0</v>
      </c>
    </row>
    <row r="25" s="64" customFormat="true" ht="30.75" hidden="false" customHeight="true" outlineLevel="0" collapsed="false">
      <c r="B25" s="128" t="n">
        <v>4</v>
      </c>
      <c r="C25" s="129" t="str">
        <f aca="false">IF(+Overzicht!C30="","",+Overzicht!C30)</f>
        <v/>
      </c>
      <c r="E25" s="220" t="str">
        <f aca="false">IF(+Overzicht!E30="","",+Overzicht!E30)</f>
        <v/>
      </c>
      <c r="G25" s="131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F25" s="133"/>
      <c r="AG25" s="133"/>
      <c r="AH25" s="133"/>
      <c r="AI25" s="133"/>
      <c r="AJ25" s="133"/>
      <c r="AK25" s="134" t="n">
        <f aca="false">SUM(G25:AJ25)</f>
        <v>0</v>
      </c>
    </row>
    <row r="26" s="64" customFormat="true" ht="30.75" hidden="false" customHeight="true" outlineLevel="0" collapsed="false">
      <c r="B26" s="128" t="n">
        <v>5</v>
      </c>
      <c r="C26" s="129" t="str">
        <f aca="false">IF(+Overzicht!C31="","",+Overzicht!C31)</f>
        <v/>
      </c>
      <c r="E26" s="220" t="str">
        <f aca="false">IF(+Overzicht!E31="","",+Overzicht!E31)</f>
        <v/>
      </c>
      <c r="G26" s="131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3"/>
      <c r="U26" s="133"/>
      <c r="V26" s="133"/>
      <c r="W26" s="133"/>
      <c r="X26" s="133"/>
      <c r="Y26" s="133"/>
      <c r="Z26" s="133"/>
      <c r="AA26" s="133"/>
      <c r="AB26" s="133"/>
      <c r="AC26" s="133"/>
      <c r="AD26" s="133"/>
      <c r="AE26" s="133"/>
      <c r="AF26" s="133"/>
      <c r="AG26" s="133"/>
      <c r="AH26" s="133"/>
      <c r="AI26" s="133"/>
      <c r="AJ26" s="133"/>
      <c r="AK26" s="134" t="n">
        <f aca="false">SUM(G26:AJ26)</f>
        <v>0</v>
      </c>
    </row>
    <row r="27" s="162" customFormat="true" ht="17.4" hidden="false" customHeight="false" outlineLevel="0" collapsed="false">
      <c r="B27" s="163"/>
      <c r="C27" s="76" t="str">
        <f aca="false">VLOOKUP(29,TA,TI,FALSE())</f>
        <v>Totaal Interreg VI-A projecten:</v>
      </c>
      <c r="D27" s="77"/>
      <c r="E27" s="77"/>
      <c r="F27" s="77"/>
      <c r="G27" s="135" t="n">
        <f aca="false">SUM(G22:G26)</f>
        <v>0</v>
      </c>
      <c r="H27" s="136" t="n">
        <f aca="false">SUM(H22:H26)</f>
        <v>0</v>
      </c>
      <c r="I27" s="136" t="n">
        <f aca="false">SUM(I22:I26)</f>
        <v>0</v>
      </c>
      <c r="J27" s="136" t="n">
        <f aca="false">SUM(J22:J26)</f>
        <v>0</v>
      </c>
      <c r="K27" s="136" t="n">
        <f aca="false">SUM(K22:K26)</f>
        <v>0</v>
      </c>
      <c r="L27" s="136" t="n">
        <f aca="false">SUM(L22:L26)</f>
        <v>0</v>
      </c>
      <c r="M27" s="136" t="n">
        <f aca="false">SUM(M22:M26)</f>
        <v>0</v>
      </c>
      <c r="N27" s="136" t="n">
        <f aca="false">SUM(N22:N26)</f>
        <v>0</v>
      </c>
      <c r="O27" s="136" t="n">
        <f aca="false">SUM(O22:O26)</f>
        <v>0</v>
      </c>
      <c r="P27" s="136" t="n">
        <f aca="false">SUM(P22:P26)</f>
        <v>0</v>
      </c>
      <c r="Q27" s="136" t="n">
        <f aca="false">SUM(Q22:Q26)</f>
        <v>0</v>
      </c>
      <c r="R27" s="136" t="n">
        <f aca="false">SUM(R22:R26)</f>
        <v>0</v>
      </c>
      <c r="S27" s="136" t="n">
        <f aca="false">SUM(S22:S26)</f>
        <v>0</v>
      </c>
      <c r="T27" s="136" t="n">
        <f aca="false">SUM(T22:T26)</f>
        <v>0</v>
      </c>
      <c r="U27" s="136" t="n">
        <f aca="false">SUM(U22:U26)</f>
        <v>0</v>
      </c>
      <c r="V27" s="136" t="n">
        <f aca="false">SUM(V22:V26)</f>
        <v>0</v>
      </c>
      <c r="W27" s="136" t="n">
        <f aca="false">SUM(W22:W26)</f>
        <v>0</v>
      </c>
      <c r="X27" s="136" t="n">
        <f aca="false">SUM(X22:X26)</f>
        <v>0</v>
      </c>
      <c r="Y27" s="136" t="n">
        <f aca="false">SUM(Y22:Y26)</f>
        <v>0</v>
      </c>
      <c r="Z27" s="136" t="n">
        <f aca="false">SUM(Z22:Z26)</f>
        <v>0</v>
      </c>
      <c r="AA27" s="136" t="n">
        <f aca="false">SUM(AA22:AA26)</f>
        <v>0</v>
      </c>
      <c r="AB27" s="136" t="n">
        <f aca="false">SUM(AB22:AB26)</f>
        <v>0</v>
      </c>
      <c r="AC27" s="136" t="n">
        <f aca="false">SUM(AC22:AC26)</f>
        <v>0</v>
      </c>
      <c r="AD27" s="136" t="n">
        <f aca="false">SUM(AD22:AD26)</f>
        <v>0</v>
      </c>
      <c r="AE27" s="136" t="n">
        <f aca="false">SUM(AE22:AE26)</f>
        <v>0</v>
      </c>
      <c r="AF27" s="136" t="n">
        <f aca="false">SUM(AF22:AF26)</f>
        <v>0</v>
      </c>
      <c r="AG27" s="136" t="n">
        <f aca="false">SUM(AG22:AG26)</f>
        <v>0</v>
      </c>
      <c r="AH27" s="136" t="n">
        <f aca="false">SUM(AH22:AH26)</f>
        <v>0</v>
      </c>
      <c r="AI27" s="136" t="n">
        <f aca="false">SUM(AI22:AI26)</f>
        <v>0</v>
      </c>
      <c r="AJ27" s="136" t="n">
        <f aca="false">SUM(AJ22:AJ26)</f>
        <v>0</v>
      </c>
      <c r="AK27" s="137" t="n">
        <f aca="false">SUM(G27:AJ27)</f>
        <v>0</v>
      </c>
    </row>
    <row r="28" s="64" customFormat="true" ht="15" hidden="false" customHeight="false" outlineLevel="0" collapsed="false">
      <c r="B28" s="167"/>
      <c r="G28" s="138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  <c r="AA28" s="139"/>
      <c r="AB28" s="139"/>
      <c r="AC28" s="139"/>
      <c r="AD28" s="139"/>
      <c r="AE28" s="139"/>
      <c r="AF28" s="139"/>
      <c r="AG28" s="139"/>
      <c r="AH28" s="139"/>
      <c r="AI28" s="139"/>
      <c r="AJ28" s="139"/>
      <c r="AK28" s="134"/>
    </row>
    <row r="29" s="64" customFormat="true" ht="17.4" hidden="false" customHeight="false" outlineLevel="0" collapsed="false">
      <c r="B29" s="167"/>
      <c r="C29" s="77" t="str">
        <f aca="false">VLOOKUP(42,TA,TI,FALSE())</f>
        <v>Overige Interreg-projecten</v>
      </c>
      <c r="G29" s="140" t="n">
        <v>0</v>
      </c>
      <c r="H29" s="141" t="n">
        <v>0</v>
      </c>
      <c r="I29" s="141" t="n">
        <v>0</v>
      </c>
      <c r="J29" s="141" t="n">
        <v>0</v>
      </c>
      <c r="K29" s="141" t="n">
        <v>0</v>
      </c>
      <c r="L29" s="141" t="n">
        <v>0</v>
      </c>
      <c r="M29" s="141" t="n">
        <v>0</v>
      </c>
      <c r="N29" s="141" t="n">
        <v>0</v>
      </c>
      <c r="O29" s="141" t="n">
        <v>0</v>
      </c>
      <c r="P29" s="141" t="n">
        <v>0</v>
      </c>
      <c r="Q29" s="141" t="n">
        <v>0</v>
      </c>
      <c r="R29" s="141" t="n">
        <v>0</v>
      </c>
      <c r="S29" s="141" t="n">
        <v>0</v>
      </c>
      <c r="T29" s="141" t="n">
        <v>0</v>
      </c>
      <c r="U29" s="141" t="n">
        <v>0</v>
      </c>
      <c r="V29" s="141" t="n">
        <v>0</v>
      </c>
      <c r="W29" s="141" t="n">
        <v>0</v>
      </c>
      <c r="X29" s="141" t="n">
        <v>0</v>
      </c>
      <c r="Y29" s="141" t="n">
        <v>0</v>
      </c>
      <c r="Z29" s="141" t="n">
        <v>0</v>
      </c>
      <c r="AA29" s="141" t="n">
        <v>0</v>
      </c>
      <c r="AB29" s="141" t="n">
        <v>0</v>
      </c>
      <c r="AC29" s="141" t="n">
        <v>0</v>
      </c>
      <c r="AD29" s="141" t="n">
        <v>0</v>
      </c>
      <c r="AE29" s="141" t="n">
        <v>0</v>
      </c>
      <c r="AF29" s="141" t="n">
        <v>0</v>
      </c>
      <c r="AG29" s="141" t="n">
        <v>0</v>
      </c>
      <c r="AH29" s="141" t="n">
        <v>0</v>
      </c>
      <c r="AI29" s="141" t="n">
        <v>0</v>
      </c>
      <c r="AJ29" s="142" t="n">
        <v>0</v>
      </c>
      <c r="AK29" s="134" t="n">
        <f aca="false">SUM(G29:AJ29)</f>
        <v>0</v>
      </c>
    </row>
    <row r="30" s="64" customFormat="true" ht="15" hidden="false" customHeight="false" outlineLevel="0" collapsed="false">
      <c r="B30" s="167"/>
      <c r="G30" s="143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4"/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144"/>
      <c r="AK30" s="134"/>
    </row>
    <row r="31" s="64" customFormat="true" ht="17.4" hidden="false" customHeight="false" outlineLevel="0" collapsed="false">
      <c r="B31" s="167"/>
      <c r="C31" s="77" t="str">
        <f aca="false">VLOOKUP(30,TA,TI,FALSE())</f>
        <v>Overige gesubsidieerde projecten</v>
      </c>
      <c r="D31" s="77"/>
      <c r="E31" s="77"/>
      <c r="F31" s="77"/>
      <c r="G31" s="145" t="n">
        <v>0</v>
      </c>
      <c r="H31" s="142" t="n">
        <v>0</v>
      </c>
      <c r="I31" s="142" t="n">
        <v>0</v>
      </c>
      <c r="J31" s="142" t="n">
        <v>0</v>
      </c>
      <c r="K31" s="142" t="n">
        <v>0</v>
      </c>
      <c r="L31" s="142" t="n">
        <v>0</v>
      </c>
      <c r="M31" s="142" t="n">
        <v>0</v>
      </c>
      <c r="N31" s="142" t="n">
        <v>0</v>
      </c>
      <c r="O31" s="142" t="n">
        <v>0</v>
      </c>
      <c r="P31" s="142" t="n">
        <v>0</v>
      </c>
      <c r="Q31" s="142" t="n">
        <v>0</v>
      </c>
      <c r="R31" s="142" t="n">
        <v>0</v>
      </c>
      <c r="S31" s="142" t="n">
        <v>0</v>
      </c>
      <c r="T31" s="142" t="n">
        <v>0</v>
      </c>
      <c r="U31" s="142" t="n">
        <v>0</v>
      </c>
      <c r="V31" s="142" t="n">
        <v>0</v>
      </c>
      <c r="W31" s="142" t="n">
        <v>0</v>
      </c>
      <c r="X31" s="142" t="n">
        <v>0</v>
      </c>
      <c r="Y31" s="142" t="n">
        <v>0</v>
      </c>
      <c r="Z31" s="142" t="n">
        <v>0</v>
      </c>
      <c r="AA31" s="142" t="n">
        <v>0</v>
      </c>
      <c r="AB31" s="142" t="n">
        <v>0</v>
      </c>
      <c r="AC31" s="142" t="n">
        <v>0</v>
      </c>
      <c r="AD31" s="142" t="n">
        <v>0</v>
      </c>
      <c r="AE31" s="142" t="n">
        <v>0</v>
      </c>
      <c r="AF31" s="142" t="n">
        <v>0</v>
      </c>
      <c r="AG31" s="142" t="n">
        <v>0</v>
      </c>
      <c r="AH31" s="142" t="n">
        <v>0</v>
      </c>
      <c r="AI31" s="142" t="n">
        <v>0</v>
      </c>
      <c r="AJ31" s="142" t="n">
        <v>0</v>
      </c>
      <c r="AK31" s="134" t="n">
        <f aca="false">SUM(G31:AJ31)</f>
        <v>0</v>
      </c>
    </row>
    <row r="32" s="64" customFormat="true" ht="15" hidden="false" customHeight="false" outlineLevel="0" collapsed="false">
      <c r="B32" s="167"/>
      <c r="G32" s="143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4"/>
      <c r="Y32" s="144"/>
      <c r="Z32" s="144"/>
      <c r="AA32" s="144"/>
      <c r="AB32" s="144"/>
      <c r="AC32" s="144"/>
      <c r="AD32" s="144"/>
      <c r="AE32" s="144"/>
      <c r="AF32" s="144"/>
      <c r="AG32" s="144"/>
      <c r="AH32" s="144"/>
      <c r="AI32" s="144"/>
      <c r="AJ32" s="144"/>
      <c r="AK32" s="134"/>
    </row>
    <row r="33" s="64" customFormat="true" ht="17.4" hidden="false" customHeight="false" outlineLevel="0" collapsed="false">
      <c r="B33" s="167"/>
      <c r="C33" s="77" t="str">
        <f aca="false">VLOOKUP(31,TA,TI,FALSE())</f>
        <v>Overige werkzaamheden</v>
      </c>
      <c r="D33" s="77"/>
      <c r="E33" s="77"/>
      <c r="F33" s="77"/>
      <c r="G33" s="145" t="n">
        <v>0</v>
      </c>
      <c r="H33" s="142" t="n">
        <v>0</v>
      </c>
      <c r="I33" s="142" t="n">
        <v>0</v>
      </c>
      <c r="J33" s="142" t="n">
        <v>0</v>
      </c>
      <c r="K33" s="142" t="n">
        <v>0</v>
      </c>
      <c r="L33" s="142" t="n">
        <v>0</v>
      </c>
      <c r="M33" s="142" t="n">
        <v>0</v>
      </c>
      <c r="N33" s="142" t="n">
        <v>0</v>
      </c>
      <c r="O33" s="142" t="n">
        <v>0</v>
      </c>
      <c r="P33" s="142" t="n">
        <v>0</v>
      </c>
      <c r="Q33" s="142" t="n">
        <v>0</v>
      </c>
      <c r="R33" s="142" t="n">
        <v>0</v>
      </c>
      <c r="S33" s="142" t="n">
        <v>0</v>
      </c>
      <c r="T33" s="142" t="n">
        <v>0</v>
      </c>
      <c r="U33" s="142" t="n">
        <v>0</v>
      </c>
      <c r="V33" s="142" t="n">
        <v>0</v>
      </c>
      <c r="W33" s="142" t="n">
        <v>0</v>
      </c>
      <c r="X33" s="142" t="n">
        <v>0</v>
      </c>
      <c r="Y33" s="142" t="n">
        <v>0</v>
      </c>
      <c r="Z33" s="142" t="n">
        <v>0</v>
      </c>
      <c r="AA33" s="142" t="n">
        <v>0</v>
      </c>
      <c r="AB33" s="142" t="n">
        <v>0</v>
      </c>
      <c r="AC33" s="142" t="n">
        <v>0</v>
      </c>
      <c r="AD33" s="142" t="n">
        <v>0</v>
      </c>
      <c r="AE33" s="142" t="n">
        <v>0</v>
      </c>
      <c r="AF33" s="142" t="n">
        <v>0</v>
      </c>
      <c r="AG33" s="142" t="n">
        <v>0</v>
      </c>
      <c r="AH33" s="142" t="n">
        <v>0</v>
      </c>
      <c r="AI33" s="142" t="n">
        <v>0</v>
      </c>
      <c r="AJ33" s="142" t="n">
        <v>0</v>
      </c>
      <c r="AK33" s="134" t="n">
        <f aca="false">SUM(G33:AJ33)</f>
        <v>0</v>
      </c>
    </row>
    <row r="34" s="64" customFormat="true" ht="15" hidden="false" customHeight="false" outlineLevel="0" collapsed="false">
      <c r="B34" s="167"/>
      <c r="G34" s="138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39"/>
      <c r="W34" s="139"/>
      <c r="X34" s="139"/>
      <c r="Y34" s="139"/>
      <c r="Z34" s="139"/>
      <c r="AA34" s="139"/>
      <c r="AB34" s="139"/>
      <c r="AC34" s="139"/>
      <c r="AD34" s="139"/>
      <c r="AE34" s="139"/>
      <c r="AF34" s="139"/>
      <c r="AG34" s="139"/>
      <c r="AH34" s="139"/>
      <c r="AI34" s="139"/>
      <c r="AJ34" s="139"/>
      <c r="AK34" s="134"/>
    </row>
    <row r="35" s="64" customFormat="true" ht="17.4" hidden="false" customHeight="false" outlineLevel="0" collapsed="false">
      <c r="B35" s="176"/>
      <c r="C35" s="86" t="str">
        <f aca="false">VLOOKUP(8,TA,TI,FALSE())</f>
        <v>Totaal aantal uren</v>
      </c>
      <c r="D35" s="87"/>
      <c r="E35" s="87"/>
      <c r="F35" s="87"/>
      <c r="G35" s="146" t="n">
        <f aca="false">SUM(G27:G33)</f>
        <v>0</v>
      </c>
      <c r="H35" s="147" t="n">
        <f aca="false">SUM(H27:H33)</f>
        <v>0</v>
      </c>
      <c r="I35" s="147" t="n">
        <f aca="false">SUM(I27:I33)</f>
        <v>0</v>
      </c>
      <c r="J35" s="147" t="n">
        <f aca="false">SUM(J27:J33)</f>
        <v>0</v>
      </c>
      <c r="K35" s="147" t="n">
        <f aca="false">SUM(K27:K33)</f>
        <v>0</v>
      </c>
      <c r="L35" s="147" t="n">
        <f aca="false">SUM(L27:L33)</f>
        <v>0</v>
      </c>
      <c r="M35" s="147" t="n">
        <f aca="false">SUM(M27:M33)</f>
        <v>0</v>
      </c>
      <c r="N35" s="147" t="n">
        <f aca="false">SUM(N27:N33)</f>
        <v>0</v>
      </c>
      <c r="O35" s="147" t="n">
        <f aca="false">SUM(O27:O33)</f>
        <v>0</v>
      </c>
      <c r="P35" s="147" t="n">
        <f aca="false">SUM(P27:P33)</f>
        <v>0</v>
      </c>
      <c r="Q35" s="147" t="n">
        <f aca="false">SUM(Q27:Q33)</f>
        <v>0</v>
      </c>
      <c r="R35" s="147" t="n">
        <f aca="false">SUM(R27:R33)</f>
        <v>0</v>
      </c>
      <c r="S35" s="147" t="n">
        <f aca="false">SUM(S27:S33)</f>
        <v>0</v>
      </c>
      <c r="T35" s="147" t="n">
        <f aca="false">SUM(T27:T33)</f>
        <v>0</v>
      </c>
      <c r="U35" s="147" t="n">
        <f aca="false">SUM(U27:U33)</f>
        <v>0</v>
      </c>
      <c r="V35" s="147" t="n">
        <f aca="false">SUM(V27:V33)</f>
        <v>0</v>
      </c>
      <c r="W35" s="147" t="n">
        <f aca="false">SUM(W27:W33)</f>
        <v>0</v>
      </c>
      <c r="X35" s="147" t="n">
        <f aca="false">SUM(X27:X33)</f>
        <v>0</v>
      </c>
      <c r="Y35" s="147" t="n">
        <f aca="false">SUM(Y27:Y33)</f>
        <v>0</v>
      </c>
      <c r="Z35" s="147" t="n">
        <f aca="false">SUM(Z27:Z33)</f>
        <v>0</v>
      </c>
      <c r="AA35" s="147" t="n">
        <f aca="false">SUM(AA27:AA33)</f>
        <v>0</v>
      </c>
      <c r="AB35" s="147" t="n">
        <f aca="false">SUM(AB27:AB33)</f>
        <v>0</v>
      </c>
      <c r="AC35" s="147" t="n">
        <f aca="false">SUM(AC27:AC33)</f>
        <v>0</v>
      </c>
      <c r="AD35" s="147" t="n">
        <f aca="false">SUM(AD27:AD33)</f>
        <v>0</v>
      </c>
      <c r="AE35" s="147" t="n">
        <f aca="false">SUM(AE27:AE33)</f>
        <v>0</v>
      </c>
      <c r="AF35" s="147" t="n">
        <f aca="false">SUM(AF27:AF33)</f>
        <v>0</v>
      </c>
      <c r="AG35" s="147" t="n">
        <f aca="false">SUM(AG27:AG33)</f>
        <v>0</v>
      </c>
      <c r="AH35" s="147" t="n">
        <f aca="false">SUM(AH27:AH33)</f>
        <v>0</v>
      </c>
      <c r="AI35" s="147" t="n">
        <f aca="false">SUM(AI27:AI33)</f>
        <v>0</v>
      </c>
      <c r="AJ35" s="147" t="n">
        <f aca="false">SUM(AJ27:AJ33)</f>
        <v>0</v>
      </c>
      <c r="AK35" s="148" t="n">
        <f aca="false">SUM(G35:AJ35)</f>
        <v>0</v>
      </c>
    </row>
    <row r="38" customFormat="false" ht="18" hidden="false" customHeight="true" outlineLevel="0" collapsed="false">
      <c r="B38" s="149" t="str">
        <f aca="false">VLOOKUP(27,TA,TI,FALSE())</f>
        <v>Wij verklaren de gegevens juist en volledig te hebben ingevuld. De verrichte projectarbeidsuren waren in het kader van een efficiënte en doelmatige projectuitvoering vereist.</v>
      </c>
      <c r="C38" s="149"/>
      <c r="D38" s="149"/>
      <c r="E38" s="149"/>
      <c r="F38" s="149"/>
      <c r="G38" s="149"/>
      <c r="H38" s="149"/>
      <c r="I38" s="149"/>
      <c r="J38" s="149"/>
      <c r="K38" s="149"/>
      <c r="L38" s="149"/>
      <c r="M38" s="149"/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  <c r="AD38" s="149"/>
      <c r="AE38" s="149"/>
      <c r="AF38" s="149"/>
      <c r="AG38" s="149"/>
      <c r="AH38" s="149"/>
      <c r="AI38" s="149"/>
      <c r="AJ38" s="149"/>
      <c r="AK38" s="149"/>
      <c r="AL38" s="181"/>
    </row>
    <row r="39" customFormat="false" ht="14.25" hidden="false" customHeight="true" outlineLevel="0" collapsed="false">
      <c r="B39" s="149"/>
      <c r="C39" s="149"/>
      <c r="D39" s="149"/>
      <c r="E39" s="149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49"/>
      <c r="AD39" s="149"/>
      <c r="AE39" s="149"/>
      <c r="AF39" s="149"/>
      <c r="AG39" s="149"/>
      <c r="AH39" s="149"/>
      <c r="AI39" s="149"/>
      <c r="AJ39" s="149"/>
      <c r="AK39" s="149"/>
      <c r="AL39" s="181"/>
    </row>
    <row r="47" customFormat="false" ht="13.8" hidden="false" customHeight="false" outlineLevel="0" collapsed="false">
      <c r="B47" s="60"/>
      <c r="C47" s="60"/>
      <c r="D47" s="60"/>
      <c r="E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</row>
    <row r="49" s="64" customFormat="true" ht="21.6" hidden="false" customHeight="true" outlineLevel="0" collapsed="false">
      <c r="B49" s="150" t="str">
        <f aca="false">VLOOKUP(24,TA,TI,FALSE())</f>
        <v>Plaats, datum</v>
      </c>
      <c r="C49" s="150"/>
      <c r="D49" s="150"/>
      <c r="E49" s="150"/>
      <c r="F49" s="63"/>
      <c r="G49" s="77"/>
      <c r="H49" s="77"/>
      <c r="I49" s="77"/>
      <c r="J49" s="77"/>
      <c r="K49" s="150" t="str">
        <f aca="false">VLOOKUP(25,TA,TI,FALSE())</f>
        <v>Handtekening medewerker</v>
      </c>
      <c r="L49" s="150"/>
      <c r="M49" s="150"/>
      <c r="N49" s="150"/>
      <c r="O49" s="150"/>
      <c r="P49" s="150"/>
      <c r="Q49" s="150"/>
      <c r="R49" s="150"/>
      <c r="S49" s="150"/>
      <c r="T49" s="150"/>
      <c r="U49" s="150"/>
      <c r="V49" s="150"/>
      <c r="W49" s="77"/>
      <c r="X49" s="77"/>
      <c r="Y49" s="77"/>
      <c r="Z49" s="77"/>
      <c r="AA49" s="150" t="str">
        <f aca="false">VLOOKUP(26,TA,TI,FALSE())</f>
        <v>Handtekening leidinggevende</v>
      </c>
      <c r="AB49" s="150"/>
      <c r="AC49" s="150"/>
      <c r="AD49" s="150"/>
      <c r="AE49" s="150"/>
      <c r="AF49" s="150"/>
      <c r="AG49" s="150"/>
      <c r="AH49" s="150"/>
      <c r="AI49" s="150"/>
      <c r="AJ49" s="150"/>
      <c r="AK49" s="150"/>
      <c r="AL49" s="77"/>
    </row>
    <row r="51" customFormat="false" ht="13.8" hidden="false" customHeight="false" outlineLevel="0" collapsed="false">
      <c r="B51" s="151" t="str">
        <f aca="false">+Mei!B51</f>
        <v>Elke verandering aan dit bestand maakt de urenstaten ongeldig en kan leiden tot afkeuring daarvan.</v>
      </c>
      <c r="C51" s="151"/>
      <c r="D51" s="151"/>
      <c r="E51" s="151"/>
      <c r="F51" s="151"/>
      <c r="G51" s="151"/>
      <c r="H51" s="151"/>
      <c r="I51" s="151"/>
      <c r="J51" s="151"/>
      <c r="K51" s="151"/>
      <c r="L51" s="151"/>
      <c r="M51" s="151"/>
      <c r="N51" s="151"/>
      <c r="O51" s="151"/>
      <c r="P51" s="151"/>
      <c r="Q51" s="151"/>
      <c r="R51" s="151"/>
      <c r="S51" s="151"/>
      <c r="T51" s="151"/>
      <c r="U51" s="151"/>
      <c r="V51" s="151"/>
      <c r="W51" s="151"/>
      <c r="X51" s="151"/>
      <c r="Y51" s="151"/>
      <c r="Z51" s="151"/>
      <c r="AA51" s="151"/>
      <c r="AB51" s="151"/>
      <c r="AC51" s="151"/>
      <c r="AD51" s="151"/>
      <c r="AE51" s="151"/>
      <c r="AF51" s="151"/>
      <c r="AG51" s="151"/>
      <c r="AH51" s="151"/>
      <c r="AI51" s="151"/>
      <c r="AJ51" s="151"/>
      <c r="AK51" s="151"/>
    </row>
  </sheetData>
  <sheetProtection algorithmName="SHA-512" hashValue="lYQ5au2JzfsJ33RA5gE6NEncnAzAqcvTnSdRDM0EWYzJiHlvTFa38kfPLO94TkgrN1GiT8Yir/iwEEnRs6NEqQ==" saltValue="OzfPheA2ZazTxf+9LCBvQA==" spinCount="100000" sheet="true" objects="true" scenarios="true" selectLockedCells="true"/>
  <mergeCells count="28">
    <mergeCell ref="G1:AK1"/>
    <mergeCell ref="G2:AK2"/>
    <mergeCell ref="V3:W3"/>
    <mergeCell ref="G4:H4"/>
    <mergeCell ref="L4:N4"/>
    <mergeCell ref="X4:Y4"/>
    <mergeCell ref="Z4:AA4"/>
    <mergeCell ref="G6:AA6"/>
    <mergeCell ref="G8:AA8"/>
    <mergeCell ref="B10:E10"/>
    <mergeCell ref="G10:AA10"/>
    <mergeCell ref="B12:C12"/>
    <mergeCell ref="G12:AA12"/>
    <mergeCell ref="AD12:AJ13"/>
    <mergeCell ref="B13:C13"/>
    <mergeCell ref="G13:AA13"/>
    <mergeCell ref="B14:C14"/>
    <mergeCell ref="G14:AA14"/>
    <mergeCell ref="B15:C15"/>
    <mergeCell ref="G15:AA15"/>
    <mergeCell ref="B16:C16"/>
    <mergeCell ref="G16:AA16"/>
    <mergeCell ref="C21:E21"/>
    <mergeCell ref="B38:AK39"/>
    <mergeCell ref="B49:E49"/>
    <mergeCell ref="K49:V49"/>
    <mergeCell ref="AA49:AK49"/>
    <mergeCell ref="B51:AK51"/>
  </mergeCells>
  <conditionalFormatting sqref="G18:G35">
    <cfRule type="expression" priority="2" aboveAverage="0" equalAverage="0" bottom="0" percent="0" rank="0" text="" dxfId="152">
      <formula>+$G$20=1</formula>
    </cfRule>
  </conditionalFormatting>
  <conditionalFormatting sqref="H18:H35">
    <cfRule type="expression" priority="3" aboveAverage="0" equalAverage="0" bottom="0" percent="0" rank="0" text="" dxfId="153">
      <formula>+$H$20=1</formula>
    </cfRule>
  </conditionalFormatting>
  <conditionalFormatting sqref="I18:I35">
    <cfRule type="expression" priority="4" aboveAverage="0" equalAverage="0" bottom="0" percent="0" rank="0" text="" dxfId="154">
      <formula>+$I$20=1</formula>
    </cfRule>
  </conditionalFormatting>
  <conditionalFormatting sqref="J18:J35">
    <cfRule type="expression" priority="5" aboveAverage="0" equalAverage="0" bottom="0" percent="0" rank="0" text="" dxfId="155">
      <formula>+$J$20=1</formula>
    </cfRule>
  </conditionalFormatting>
  <conditionalFormatting sqref="K18:K35">
    <cfRule type="expression" priority="6" aboveAverage="0" equalAverage="0" bottom="0" percent="0" rank="0" text="" dxfId="156">
      <formula>+$K$20=1</formula>
    </cfRule>
  </conditionalFormatting>
  <conditionalFormatting sqref="L18:L35">
    <cfRule type="expression" priority="7" aboveAverage="0" equalAverage="0" bottom="0" percent="0" rank="0" text="" dxfId="157">
      <formula>+$L$20=1</formula>
    </cfRule>
  </conditionalFormatting>
  <conditionalFormatting sqref="M18:M35">
    <cfRule type="expression" priority="8" aboveAverage="0" equalAverage="0" bottom="0" percent="0" rank="0" text="" dxfId="158">
      <formula>+$M$20=1</formula>
    </cfRule>
  </conditionalFormatting>
  <conditionalFormatting sqref="N18:N35">
    <cfRule type="expression" priority="9" aboveAverage="0" equalAverage="0" bottom="0" percent="0" rank="0" text="" dxfId="159">
      <formula>+$N$20=1</formula>
    </cfRule>
  </conditionalFormatting>
  <conditionalFormatting sqref="O18:O35">
    <cfRule type="expression" priority="10" aboveAverage="0" equalAverage="0" bottom="0" percent="0" rank="0" text="" dxfId="160">
      <formula>+$O$20=1</formula>
    </cfRule>
  </conditionalFormatting>
  <conditionalFormatting sqref="P18:P35">
    <cfRule type="expression" priority="11" aboveAverage="0" equalAverage="0" bottom="0" percent="0" rank="0" text="" dxfId="161">
      <formula>+$P$20=1</formula>
    </cfRule>
  </conditionalFormatting>
  <conditionalFormatting sqref="Q18:Q35">
    <cfRule type="expression" priority="12" aboveAverage="0" equalAverage="0" bottom="0" percent="0" rank="0" text="" dxfId="162">
      <formula>+$Q$20=1</formula>
    </cfRule>
  </conditionalFormatting>
  <conditionalFormatting sqref="R18:R35">
    <cfRule type="expression" priority="13" aboveAverage="0" equalAverage="0" bottom="0" percent="0" rank="0" text="" dxfId="163">
      <formula>+$R$20=1</formula>
    </cfRule>
  </conditionalFormatting>
  <conditionalFormatting sqref="S18:S35">
    <cfRule type="expression" priority="14" aboveAverage="0" equalAverage="0" bottom="0" percent="0" rank="0" text="" dxfId="164">
      <formula>+$S$20=1</formula>
    </cfRule>
  </conditionalFormatting>
  <conditionalFormatting sqref="T18:T35">
    <cfRule type="expression" priority="15" aboveAverage="0" equalAverage="0" bottom="0" percent="0" rank="0" text="" dxfId="165">
      <formula>+$T$20=1</formula>
    </cfRule>
  </conditionalFormatting>
  <conditionalFormatting sqref="U18:U35">
    <cfRule type="expression" priority="16" aboveAverage="0" equalAverage="0" bottom="0" percent="0" rank="0" text="" dxfId="166">
      <formula>+$U$20=1</formula>
    </cfRule>
  </conditionalFormatting>
  <conditionalFormatting sqref="V18:V35">
    <cfRule type="expression" priority="17" aboveAverage="0" equalAverage="0" bottom="0" percent="0" rank="0" text="" dxfId="167">
      <formula>+$V$20=1</formula>
    </cfRule>
  </conditionalFormatting>
  <conditionalFormatting sqref="W18:W35">
    <cfRule type="expression" priority="18" aboveAverage="0" equalAverage="0" bottom="0" percent="0" rank="0" text="" dxfId="168">
      <formula>+$W$20=1</formula>
    </cfRule>
  </conditionalFormatting>
  <conditionalFormatting sqref="X18:X35">
    <cfRule type="expression" priority="19" aboveAverage="0" equalAverage="0" bottom="0" percent="0" rank="0" text="" dxfId="169">
      <formula>+$X$20=1</formula>
    </cfRule>
  </conditionalFormatting>
  <conditionalFormatting sqref="Y18:Y35">
    <cfRule type="expression" priority="20" aboveAverage="0" equalAverage="0" bottom="0" percent="0" rank="0" text="" dxfId="170">
      <formula>+$Y$20=1</formula>
    </cfRule>
  </conditionalFormatting>
  <conditionalFormatting sqref="Z18:Z35">
    <cfRule type="expression" priority="21" aboveAverage="0" equalAverage="0" bottom="0" percent="0" rank="0" text="" dxfId="171">
      <formula>+$Z$20=1</formula>
    </cfRule>
  </conditionalFormatting>
  <conditionalFormatting sqref="AA18:AA35">
    <cfRule type="expression" priority="22" aboveAverage="0" equalAverage="0" bottom="0" percent="0" rank="0" text="" dxfId="172">
      <formula>+$AA$20=1</formula>
    </cfRule>
  </conditionalFormatting>
  <conditionalFormatting sqref="AB18:AB35">
    <cfRule type="expression" priority="23" aboveAverage="0" equalAverage="0" bottom="0" percent="0" rank="0" text="" dxfId="173">
      <formula>+$AB$20=1</formula>
    </cfRule>
  </conditionalFormatting>
  <conditionalFormatting sqref="AC18:AC35">
    <cfRule type="expression" priority="24" aboveAverage="0" equalAverage="0" bottom="0" percent="0" rank="0" text="" dxfId="174">
      <formula>+$AC$20=1</formula>
    </cfRule>
  </conditionalFormatting>
  <conditionalFormatting sqref="AD18:AD35">
    <cfRule type="expression" priority="25" aboveAverage="0" equalAverage="0" bottom="0" percent="0" rank="0" text="" dxfId="175">
      <formula>+$AD$20=1</formula>
    </cfRule>
  </conditionalFormatting>
  <conditionalFormatting sqref="AE18:AE35">
    <cfRule type="expression" priority="26" aboveAverage="0" equalAverage="0" bottom="0" percent="0" rank="0" text="" dxfId="176">
      <formula>$AE$20=1</formula>
    </cfRule>
  </conditionalFormatting>
  <conditionalFormatting sqref="AF18:AF35">
    <cfRule type="expression" priority="27" aboveAverage="0" equalAverage="0" bottom="0" percent="0" rank="0" text="" dxfId="177">
      <formula>+$AF$20=1</formula>
    </cfRule>
  </conditionalFormatting>
  <conditionalFormatting sqref="AG18:AG35">
    <cfRule type="expression" priority="28" aboveAverage="0" equalAverage="0" bottom="0" percent="0" rank="0" text="" dxfId="178">
      <formula>+$AG$20=1</formula>
    </cfRule>
  </conditionalFormatting>
  <conditionalFormatting sqref="AH18:AH35">
    <cfRule type="expression" priority="29" aboveAverage="0" equalAverage="0" bottom="0" percent="0" rank="0" text="" dxfId="179">
      <formula>+$AH$20=1</formula>
    </cfRule>
  </conditionalFormatting>
  <conditionalFormatting sqref="AI18:AI35">
    <cfRule type="expression" priority="30" aboveAverage="0" equalAverage="0" bottom="0" percent="0" rank="0" text="" dxfId="180">
      <formula>+$AI$20=1</formula>
    </cfRule>
  </conditionalFormatting>
  <conditionalFormatting sqref="AJ18:AJ35">
    <cfRule type="expression" priority="31" aboveAverage="0" equalAverage="0" bottom="0" percent="0" rank="0" text="" dxfId="181">
      <formula>+$AJ$20=1</formula>
    </cfRule>
  </conditionalFormatting>
  <printOptions headings="false" gridLines="false" gridLinesSet="true" horizontalCentered="true" verticalCentered="true"/>
  <pageMargins left="0.236111111111111" right="0.196527777777778" top="0.747916666666667" bottom="0.31527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AL51"/>
  <sheetViews>
    <sheetView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G22" activeCellId="0" sqref="G22"/>
    </sheetView>
  </sheetViews>
  <sheetFormatPr defaultColWidth="9.12109375" defaultRowHeight="13.8" zeroHeight="false" outlineLevelRow="0" outlineLevelCol="0"/>
  <cols>
    <col collapsed="false" customWidth="true" hidden="false" outlineLevel="0" max="1" min="1" style="2" width="4.44"/>
    <col collapsed="false" customWidth="true" hidden="false" outlineLevel="0" max="2" min="2" style="2" width="2.99"/>
    <col collapsed="false" customWidth="true" hidden="false" outlineLevel="0" max="3" min="3" style="2" width="8"/>
    <col collapsed="false" customWidth="true" hidden="false" outlineLevel="0" max="4" min="4" style="2" width="3.11"/>
    <col collapsed="false" customWidth="true" hidden="false" outlineLevel="0" max="5" min="5" style="2" width="41.67"/>
    <col collapsed="false" customWidth="true" hidden="false" outlineLevel="0" max="6" min="6" style="2" width="2.11"/>
    <col collapsed="false" customWidth="true" hidden="false" outlineLevel="0" max="37" min="7" style="2" width="7.56"/>
    <col collapsed="false" customWidth="true" hidden="false" outlineLevel="0" max="38" min="38" style="2" width="9.89"/>
    <col collapsed="false" customWidth="false" hidden="false" outlineLevel="0" max="1024" min="39" style="2" width="9.11"/>
  </cols>
  <sheetData>
    <row r="1" customFormat="false" ht="30" hidden="false" customHeight="true" outlineLevel="0" collapsed="false">
      <c r="G1" s="91" t="str">
        <f aca="false">VLOOKUP(22,TA,TI,FALSE())</f>
        <v>Maandoverzicht gewerkte uren</v>
      </c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</row>
    <row r="2" customFormat="false" ht="13.8" hidden="false" customHeight="false" outlineLevel="0" collapsed="false">
      <c r="G2" s="92" t="str">
        <f aca="false">VLOOKUP(23,TA,TI,FALSE())</f>
        <v>Voor een project binnen het Interreg VI A-programma Deutschland-Nederland</v>
      </c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</row>
    <row r="3" customFormat="false" ht="13.8" hidden="false" customHeight="false" outlineLevel="0" collapsed="false">
      <c r="V3" s="8"/>
      <c r="W3" s="8"/>
    </row>
    <row r="4" customFormat="false" ht="24.6" hidden="false" customHeight="false" outlineLevel="0" collapsed="false">
      <c r="B4" s="20" t="str">
        <f aca="false">VLOOKUP(1,TA,TI,FALSE())</f>
        <v>Jaar</v>
      </c>
      <c r="G4" s="154" t="n">
        <f aca="false">+Overzicht!G5</f>
        <v>2024</v>
      </c>
      <c r="H4" s="154"/>
      <c r="J4" s="20" t="str">
        <f aca="false">VLOOKUP(5,TA,TI,FALSE())</f>
        <v>Maand</v>
      </c>
      <c r="L4" s="221" t="str">
        <f aca="false">VLOOKUP(15,TA,+Sheet2!L1+2,FALSE())</f>
        <v>Juli</v>
      </c>
      <c r="M4" s="221"/>
      <c r="N4" s="221"/>
      <c r="X4" s="94" t="s">
        <v>5</v>
      </c>
      <c r="Y4" s="94"/>
      <c r="Z4" s="95" t="n">
        <f aca="false">+Overzicht!M24</f>
        <v>1</v>
      </c>
      <c r="AA4" s="95"/>
    </row>
    <row r="5" customFormat="false" ht="17.4" hidden="false" customHeight="false" outlineLevel="0" collapsed="false">
      <c r="B5" s="20"/>
    </row>
    <row r="6" customFormat="false" ht="21" hidden="false" customHeight="false" outlineLevel="0" collapsed="false">
      <c r="B6" s="96" t="str">
        <f aca="false">VLOOKUP(2,TA,TI,FALSE())</f>
        <v>Voor- en achternaam projectmedewerker</v>
      </c>
      <c r="D6" s="97"/>
      <c r="E6" s="97"/>
      <c r="F6" s="97"/>
      <c r="G6" s="98" t="n">
        <f aca="false">+Overzicht!G7</f>
        <v>0</v>
      </c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</row>
    <row r="7" customFormat="false" ht="17.4" hidden="false" customHeight="false" outlineLevel="0" collapsed="false">
      <c r="B7" s="99"/>
      <c r="D7" s="100"/>
      <c r="E7" s="100"/>
      <c r="F7" s="100"/>
    </row>
    <row r="8" customFormat="false" ht="21" hidden="false" customHeight="false" outlineLevel="0" collapsed="false">
      <c r="B8" s="20" t="str">
        <f aca="false">VLOOKUP(3,TA,TI,FALSE())</f>
        <v>Projectpartner waarvoor gewerkt is</v>
      </c>
      <c r="G8" s="98" t="n">
        <f aca="false">+Overzicht!G9</f>
        <v>0</v>
      </c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</row>
    <row r="9" customFormat="false" ht="17.4" hidden="false" customHeight="false" outlineLevel="0" collapsed="false">
      <c r="C9" s="20"/>
    </row>
    <row r="10" customFormat="false" ht="18" hidden="false" customHeight="true" outlineLevel="0" collapsed="false">
      <c r="B10" s="101" t="str">
        <f aca="false">VLOOKUP(47,TA,TI,FALSE())</f>
        <v>Projectnummer en -naam (Interreg DE-NL)</v>
      </c>
      <c r="C10" s="101"/>
      <c r="D10" s="101"/>
      <c r="E10" s="101"/>
      <c r="G10" s="102" t="str">
        <f aca="false">VLOOKUP(48,TA,TI,FALSE())</f>
        <v>Goedgekeurde functiegroep (FG) &amp; projectfunctie - InterDB</v>
      </c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D10" s="37" t="s">
        <v>6</v>
      </c>
      <c r="AE10" s="108" t="n">
        <f aca="false">+Overzicht!S12</f>
        <v>0</v>
      </c>
    </row>
    <row r="11" customFormat="false" ht="14.25" hidden="false" customHeight="true" outlineLevel="0" collapsed="false">
      <c r="B11" s="32"/>
      <c r="C11" s="32"/>
      <c r="D11" s="32"/>
      <c r="E11" s="32"/>
      <c r="G11" s="106"/>
      <c r="H11" s="106"/>
      <c r="I11" s="106"/>
      <c r="J11" s="106"/>
      <c r="K11" s="106"/>
      <c r="L11" s="106"/>
      <c r="M11" s="106"/>
      <c r="N11" s="106"/>
      <c r="O11" s="106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</row>
    <row r="12" customFormat="false" ht="21" hidden="false" customHeight="true" outlineLevel="0" collapsed="false">
      <c r="B12" s="109" t="n">
        <f aca="false">IF(+C22="","",+C22)</f>
        <v>32010</v>
      </c>
      <c r="C12" s="109"/>
      <c r="D12" s="32"/>
      <c r="E12" s="32" t="str">
        <f aca="false">IF(+E22="","",+E22)</f>
        <v>EKW</v>
      </c>
      <c r="G12" s="110" t="str">
        <f aca="false">IFERROR(CONCATENATE(IF(VLOOKUP(+B12,PRF,17,FALSE())="","",VLOOKUP(+B12,PRF,17,FALSE()))," - ",IF(VLOOKUP(+B12,PRF,5,FALSE())="","",VLOOKUP(+B12,PRF,5,FALSE()))),"")</f>
        <v>3 - Docent</v>
      </c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D12" s="112"/>
      <c r="AE12" s="112"/>
      <c r="AF12" s="112"/>
      <c r="AG12" s="112"/>
      <c r="AH12" s="112"/>
      <c r="AI12" s="112"/>
      <c r="AJ12" s="112"/>
    </row>
    <row r="13" customFormat="false" ht="21" hidden="false" customHeight="true" outlineLevel="0" collapsed="false">
      <c r="B13" s="109" t="str">
        <f aca="false">IF(+C23="","",+C23)</f>
        <v/>
      </c>
      <c r="C13" s="109"/>
      <c r="D13" s="32"/>
      <c r="E13" s="32" t="str">
        <f aca="false">IF(+E23="","",+E23)</f>
        <v/>
      </c>
      <c r="G13" s="110" t="str">
        <f aca="false">IFERROR(CONCATENATE(IF(VLOOKUP(+B13,PRF,17,FALSE())="","",VLOOKUP(+B13,PRF,17,FALSE()))," - ",IF(VLOOKUP(+B13,PRF,5,FALSE())="","",VLOOKUP(+B13,PRF,5,FALSE()))),"")</f>
        <v/>
      </c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D13" s="112"/>
      <c r="AE13" s="112"/>
      <c r="AF13" s="112"/>
      <c r="AG13" s="112"/>
      <c r="AH13" s="112"/>
      <c r="AI13" s="112"/>
      <c r="AJ13" s="112"/>
    </row>
    <row r="14" customFormat="false" ht="21" hidden="false" customHeight="true" outlineLevel="0" collapsed="false">
      <c r="B14" s="109" t="str">
        <f aca="false">IF(+C24="","",+C24)</f>
        <v/>
      </c>
      <c r="C14" s="109"/>
      <c r="D14" s="32"/>
      <c r="E14" s="32" t="str">
        <f aca="false">IF(+E24="","",+E24)</f>
        <v/>
      </c>
      <c r="G14" s="110" t="str">
        <f aca="false">IFERROR(CONCATENATE(IF(VLOOKUP(+B14,PRF,17,FALSE())="","",VLOOKUP(+B14,PRF,17,FALSE()))," - ",IF(VLOOKUP(+B14,PRF,5,FALSE())="","",VLOOKUP(+B14,PRF,5,FALSE()))),"")</f>
        <v/>
      </c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</row>
    <row r="15" customFormat="false" ht="21" hidden="false" customHeight="true" outlineLevel="0" collapsed="false">
      <c r="B15" s="109" t="str">
        <f aca="false">IF(+C25="","",+C25)</f>
        <v/>
      </c>
      <c r="C15" s="109"/>
      <c r="D15" s="32"/>
      <c r="E15" s="32" t="str">
        <f aca="false">IF(+E25="","",+E25)</f>
        <v/>
      </c>
      <c r="G15" s="110" t="str">
        <f aca="false">IFERROR(CONCATENATE(IF(VLOOKUP(+B15,PRF,17,FALSE())="","",VLOOKUP(+B15,PRF,17,FALSE()))," - ",IF(VLOOKUP(+B15,PRF,5,FALSE())="","",VLOOKUP(+B15,PRF,5,FALSE()))),"")</f>
        <v/>
      </c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</row>
    <row r="16" customFormat="false" ht="21" hidden="false" customHeight="true" outlineLevel="0" collapsed="false">
      <c r="B16" s="109" t="str">
        <f aca="false">IF(+C26="","",+C26)</f>
        <v/>
      </c>
      <c r="C16" s="109"/>
      <c r="D16" s="32"/>
      <c r="E16" s="32" t="str">
        <f aca="false">IF(+E26="","",+E26)</f>
        <v/>
      </c>
      <c r="G16" s="110" t="str">
        <f aca="false">IFERROR(CONCATENATE(IF(VLOOKUP(+B16,PRF,17,FALSE())="","",VLOOKUP(+B16,PRF,17,FALSE()))," - ",IF(VLOOKUP(+B16,PRF,5,FALSE())="","",VLOOKUP(+B16,PRF,5,FALSE()))),"")</f>
        <v/>
      </c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</row>
    <row r="17" s="37" customFormat="true" ht="13.8" hidden="false" customHeight="false" outlineLevel="0" collapsed="false">
      <c r="G17" s="38" t="n">
        <f aca="false">+Jun!AJ17+1</f>
        <v>45474</v>
      </c>
      <c r="H17" s="38" t="n">
        <f aca="false">+G17+1</f>
        <v>45475</v>
      </c>
      <c r="I17" s="38" t="n">
        <f aca="false">+H17+1</f>
        <v>45476</v>
      </c>
      <c r="J17" s="38" t="n">
        <f aca="false">+I17+1</f>
        <v>45477</v>
      </c>
      <c r="K17" s="38" t="n">
        <f aca="false">+J17+1</f>
        <v>45478</v>
      </c>
      <c r="L17" s="38" t="n">
        <f aca="false">+K17+1</f>
        <v>45479</v>
      </c>
      <c r="M17" s="38" t="n">
        <f aca="false">+L17+1</f>
        <v>45480</v>
      </c>
      <c r="N17" s="38" t="n">
        <f aca="false">+M17+1</f>
        <v>45481</v>
      </c>
      <c r="O17" s="38" t="n">
        <f aca="false">+N17+1</f>
        <v>45482</v>
      </c>
      <c r="P17" s="38" t="n">
        <f aca="false">+O17+1</f>
        <v>45483</v>
      </c>
      <c r="Q17" s="38" t="n">
        <f aca="false">+P17+1</f>
        <v>45484</v>
      </c>
      <c r="R17" s="38" t="n">
        <f aca="false">+Q17+1</f>
        <v>45485</v>
      </c>
      <c r="S17" s="38" t="n">
        <f aca="false">+R17+1</f>
        <v>45486</v>
      </c>
      <c r="T17" s="38" t="n">
        <f aca="false">+S17+1</f>
        <v>45487</v>
      </c>
      <c r="U17" s="38" t="n">
        <f aca="false">+T17+1</f>
        <v>45488</v>
      </c>
      <c r="V17" s="38" t="n">
        <f aca="false">+U17+1</f>
        <v>45489</v>
      </c>
      <c r="W17" s="38" t="n">
        <f aca="false">+V17+1</f>
        <v>45490</v>
      </c>
      <c r="X17" s="38" t="n">
        <f aca="false">+W17+1</f>
        <v>45491</v>
      </c>
      <c r="Y17" s="38" t="n">
        <f aca="false">+X17+1</f>
        <v>45492</v>
      </c>
      <c r="Z17" s="38" t="n">
        <f aca="false">+Y17+1</f>
        <v>45493</v>
      </c>
      <c r="AA17" s="38" t="n">
        <f aca="false">+Z17+1</f>
        <v>45494</v>
      </c>
      <c r="AB17" s="38" t="n">
        <f aca="false">+AA17+1</f>
        <v>45495</v>
      </c>
      <c r="AC17" s="38" t="n">
        <f aca="false">+AB17+1</f>
        <v>45496</v>
      </c>
      <c r="AD17" s="38" t="n">
        <f aca="false">+AC17+1</f>
        <v>45497</v>
      </c>
      <c r="AE17" s="38" t="n">
        <f aca="false">+AD17+1</f>
        <v>45498</v>
      </c>
      <c r="AF17" s="38" t="n">
        <f aca="false">+AE17+1</f>
        <v>45499</v>
      </c>
      <c r="AG17" s="38" t="n">
        <f aca="false">+AF17+1</f>
        <v>45500</v>
      </c>
      <c r="AH17" s="38" t="n">
        <f aca="false">+AG17+1</f>
        <v>45501</v>
      </c>
      <c r="AI17" s="38" t="n">
        <f aca="false">+AH17+1</f>
        <v>45502</v>
      </c>
      <c r="AJ17" s="38" t="n">
        <f aca="false">+AI17+1</f>
        <v>45503</v>
      </c>
      <c r="AK17" s="38" t="n">
        <f aca="false">+AJ17+1</f>
        <v>45504</v>
      </c>
    </row>
    <row r="18" customFormat="false" ht="15.6" hidden="false" customHeight="false" outlineLevel="0" collapsed="false">
      <c r="B18" s="40"/>
      <c r="C18" s="114"/>
      <c r="D18" s="115"/>
      <c r="E18" s="116" t="str">
        <f aca="false">CONCATENATE(VLOOKUP(37,TA,TI,FALSE()),": ")</f>
        <v>Dag: </v>
      </c>
      <c r="F18" s="116"/>
      <c r="G18" s="117" t="n">
        <v>1</v>
      </c>
      <c r="H18" s="118" t="n">
        <f aca="false">+G18+1</f>
        <v>2</v>
      </c>
      <c r="I18" s="118" t="n">
        <f aca="false">+H18+1</f>
        <v>3</v>
      </c>
      <c r="J18" s="118" t="n">
        <f aca="false">+I18+1</f>
        <v>4</v>
      </c>
      <c r="K18" s="118" t="n">
        <f aca="false">+J18+1</f>
        <v>5</v>
      </c>
      <c r="L18" s="118" t="n">
        <f aca="false">+K18+1</f>
        <v>6</v>
      </c>
      <c r="M18" s="118" t="n">
        <f aca="false">+L18+1</f>
        <v>7</v>
      </c>
      <c r="N18" s="118" t="n">
        <f aca="false">+M18+1</f>
        <v>8</v>
      </c>
      <c r="O18" s="118" t="n">
        <f aca="false">+N18+1</f>
        <v>9</v>
      </c>
      <c r="P18" s="118" t="n">
        <f aca="false">+O18+1</f>
        <v>10</v>
      </c>
      <c r="Q18" s="118" t="n">
        <f aca="false">+P18+1</f>
        <v>11</v>
      </c>
      <c r="R18" s="118" t="n">
        <f aca="false">+Q18+1</f>
        <v>12</v>
      </c>
      <c r="S18" s="118" t="n">
        <f aca="false">+R18+1</f>
        <v>13</v>
      </c>
      <c r="T18" s="118" t="n">
        <f aca="false">+S18+1</f>
        <v>14</v>
      </c>
      <c r="U18" s="118" t="n">
        <f aca="false">+T18+1</f>
        <v>15</v>
      </c>
      <c r="V18" s="118" t="n">
        <f aca="false">+U18+1</f>
        <v>16</v>
      </c>
      <c r="W18" s="118" t="n">
        <f aca="false">+V18+1</f>
        <v>17</v>
      </c>
      <c r="X18" s="118" t="n">
        <f aca="false">+W18+1</f>
        <v>18</v>
      </c>
      <c r="Y18" s="118" t="n">
        <f aca="false">+X18+1</f>
        <v>19</v>
      </c>
      <c r="Z18" s="118" t="n">
        <f aca="false">+Y18+1</f>
        <v>20</v>
      </c>
      <c r="AA18" s="118" t="n">
        <f aca="false">+Z18+1</f>
        <v>21</v>
      </c>
      <c r="AB18" s="118" t="n">
        <f aca="false">+AA18+1</f>
        <v>22</v>
      </c>
      <c r="AC18" s="118" t="n">
        <f aca="false">+AB18+1</f>
        <v>23</v>
      </c>
      <c r="AD18" s="118" t="n">
        <f aca="false">+AC18+1</f>
        <v>24</v>
      </c>
      <c r="AE18" s="118" t="n">
        <f aca="false">+AD18+1</f>
        <v>25</v>
      </c>
      <c r="AF18" s="118" t="n">
        <f aca="false">+AE18+1</f>
        <v>26</v>
      </c>
      <c r="AG18" s="118" t="n">
        <f aca="false">+AF18+1</f>
        <v>27</v>
      </c>
      <c r="AH18" s="118" t="n">
        <f aca="false">+AG18+1</f>
        <v>28</v>
      </c>
      <c r="AI18" s="118" t="n">
        <f aca="false">+AH18+1</f>
        <v>29</v>
      </c>
      <c r="AJ18" s="118" t="n">
        <f aca="false">+AI18+1</f>
        <v>30</v>
      </c>
      <c r="AK18" s="118" t="n">
        <f aca="false">+AJ18+1</f>
        <v>31</v>
      </c>
      <c r="AL18" s="119" t="str">
        <f aca="false">VLOOKUP(7,TA,TI,FALSE())</f>
        <v>Totaal</v>
      </c>
    </row>
    <row r="19" customFormat="false" ht="15.6" hidden="false" customHeight="false" outlineLevel="0" collapsed="false">
      <c r="B19" s="45"/>
      <c r="C19" s="120" t="str">
        <f aca="false">VLOOKUP(6,TA,TI,FALSE())</f>
        <v>Werkzaamheden:</v>
      </c>
      <c r="D19" s="121"/>
      <c r="E19" s="121"/>
      <c r="F19" s="121"/>
      <c r="G19" s="122" t="str">
        <f aca="false">IF(TI=2,IF(WEEKDAY(G17)=1,"Zo",IF(WEEKDAY(G17)=2,"Ma",IF(WEEKDAY(G17)=3,"Di",IF(WEEKDAY(G17)=4,"Wo",IF(WEEKDAY(G17)=5,"Do",IF(WEEKDAY(G17)=6,"Vr",IF(WEEKDAY(G17)=7,"Za"))))))),IF(WEEKDAY(G17)=1,"So",IF(WEEKDAY(G17)=2,"Mo",IF(WEEKDAY(G17)=3,"Di",IF(WEEKDAY(G17)=4,"Mi",IF(WEEKDAY(G17)=5,"Do",IF(WEEKDAY(G17)=6,"Fr",IF(WEEKDAY(G17)=7,"Sa"))))))))</f>
        <v>Ma</v>
      </c>
      <c r="H19" s="123" t="str">
        <f aca="false">IF(TI=2,IF(WEEKDAY(H17)=1,"Zo",IF(WEEKDAY(H17)=2,"Ma",IF(WEEKDAY(H17)=3,"Di",IF(WEEKDAY(H17)=4,"Wo",IF(WEEKDAY(H17)=5,"Do",IF(WEEKDAY(H17)=6,"Vr",IF(WEEKDAY(H17)=7,"Za"))))))),IF(WEEKDAY(H17)=1,"So",IF(WEEKDAY(H17)=2,"Mo",IF(WEEKDAY(H17)=3,"Di",IF(WEEKDAY(H17)=4,"Mi",IF(WEEKDAY(H17)=5,"Do",IF(WEEKDAY(H17)=6,"Fr",IF(WEEKDAY(H17)=7,"Sa"))))))))</f>
        <v>Di</v>
      </c>
      <c r="I19" s="123" t="str">
        <f aca="false">IF(TI=2,IF(WEEKDAY(I17)=1,"Zo",IF(WEEKDAY(I17)=2,"Ma",IF(WEEKDAY(I17)=3,"Di",IF(WEEKDAY(I17)=4,"Wo",IF(WEEKDAY(I17)=5,"Do",IF(WEEKDAY(I17)=6,"Vr",IF(WEEKDAY(I17)=7,"Za"))))))),IF(WEEKDAY(I17)=1,"So",IF(WEEKDAY(I17)=2,"Mo",IF(WEEKDAY(I17)=3,"Di",IF(WEEKDAY(I17)=4,"Mi",IF(WEEKDAY(I17)=5,"Do",IF(WEEKDAY(I17)=6,"Fr",IF(WEEKDAY(I17)=7,"Sa"))))))))</f>
        <v>Wo</v>
      </c>
      <c r="J19" s="123" t="str">
        <f aca="false">IF(TI=2,IF(WEEKDAY(J17)=1,"Zo",IF(WEEKDAY(J17)=2,"Ma",IF(WEEKDAY(J17)=3,"Di",IF(WEEKDAY(J17)=4,"Wo",IF(WEEKDAY(J17)=5,"Do",IF(WEEKDAY(J17)=6,"Vr",IF(WEEKDAY(J17)=7,"Za"))))))),IF(WEEKDAY(J17)=1,"So",IF(WEEKDAY(J17)=2,"Mo",IF(WEEKDAY(J17)=3,"Di",IF(WEEKDAY(J17)=4,"Mi",IF(WEEKDAY(J17)=5,"Do",IF(WEEKDAY(J17)=6,"Fr",IF(WEEKDAY(J17)=7,"Sa"))))))))</f>
        <v>Do</v>
      </c>
      <c r="K19" s="123" t="str">
        <f aca="false">IF(TI=2,IF(WEEKDAY(K17)=1,"Zo",IF(WEEKDAY(K17)=2,"Ma",IF(WEEKDAY(K17)=3,"Di",IF(WEEKDAY(K17)=4,"Wo",IF(WEEKDAY(K17)=5,"Do",IF(WEEKDAY(K17)=6,"Vr",IF(WEEKDAY(K17)=7,"Za"))))))),IF(WEEKDAY(K17)=1,"So",IF(WEEKDAY(K17)=2,"Mo",IF(WEEKDAY(K17)=3,"Di",IF(WEEKDAY(K17)=4,"Mi",IF(WEEKDAY(K17)=5,"Do",IF(WEEKDAY(K17)=6,"Fr",IF(WEEKDAY(K17)=7,"Sa"))))))))</f>
        <v>Vr</v>
      </c>
      <c r="L19" s="123" t="str">
        <f aca="false">IF(TI=2,IF(WEEKDAY(L17)=1,"Zo",IF(WEEKDAY(L17)=2,"Ma",IF(WEEKDAY(L17)=3,"Di",IF(WEEKDAY(L17)=4,"Wo",IF(WEEKDAY(L17)=5,"Do",IF(WEEKDAY(L17)=6,"Vr",IF(WEEKDAY(L17)=7,"Za"))))))),IF(WEEKDAY(L17)=1,"So",IF(WEEKDAY(L17)=2,"Mo",IF(WEEKDAY(L17)=3,"Di",IF(WEEKDAY(L17)=4,"Mi",IF(WEEKDAY(L17)=5,"Do",IF(WEEKDAY(L17)=6,"Fr",IF(WEEKDAY(L17)=7,"Sa"))))))))</f>
        <v>Za</v>
      </c>
      <c r="M19" s="123" t="str">
        <f aca="false">IF(TI=2,IF(WEEKDAY(M17)=1,"Zo",IF(WEEKDAY(M17)=2,"Ma",IF(WEEKDAY(M17)=3,"Di",IF(WEEKDAY(M17)=4,"Wo",IF(WEEKDAY(M17)=5,"Do",IF(WEEKDAY(M17)=6,"Vr",IF(WEEKDAY(M17)=7,"Za"))))))),IF(WEEKDAY(M17)=1,"So",IF(WEEKDAY(M17)=2,"Mo",IF(WEEKDAY(M17)=3,"Di",IF(WEEKDAY(M17)=4,"Mi",IF(WEEKDAY(M17)=5,"Do",IF(WEEKDAY(M17)=6,"Fr",IF(WEEKDAY(M17)=7,"Sa"))))))))</f>
        <v>Zo</v>
      </c>
      <c r="N19" s="123" t="str">
        <f aca="false">IF(TI=2,IF(WEEKDAY(N17)=1,"Zo",IF(WEEKDAY(N17)=2,"Ma",IF(WEEKDAY(N17)=3,"Di",IF(WEEKDAY(N17)=4,"Wo",IF(WEEKDAY(N17)=5,"Do",IF(WEEKDAY(N17)=6,"Vr",IF(WEEKDAY(N17)=7,"Za"))))))),IF(WEEKDAY(N17)=1,"So",IF(WEEKDAY(N17)=2,"Mo",IF(WEEKDAY(N17)=3,"Di",IF(WEEKDAY(N17)=4,"Mi",IF(WEEKDAY(N17)=5,"Do",IF(WEEKDAY(N17)=6,"Fr",IF(WEEKDAY(N17)=7,"Sa"))))))))</f>
        <v>Ma</v>
      </c>
      <c r="O19" s="123" t="str">
        <f aca="false">IF(TI=2,IF(WEEKDAY(O17)=1,"Zo",IF(WEEKDAY(O17)=2,"Ma",IF(WEEKDAY(O17)=3,"Di",IF(WEEKDAY(O17)=4,"Wo",IF(WEEKDAY(O17)=5,"Do",IF(WEEKDAY(O17)=6,"Vr",IF(WEEKDAY(O17)=7,"Za"))))))),IF(WEEKDAY(O17)=1,"So",IF(WEEKDAY(O17)=2,"Mo",IF(WEEKDAY(O17)=3,"Di",IF(WEEKDAY(O17)=4,"Mi",IF(WEEKDAY(O17)=5,"Do",IF(WEEKDAY(O17)=6,"Fr",IF(WEEKDAY(O17)=7,"Sa"))))))))</f>
        <v>Di</v>
      </c>
      <c r="P19" s="123" t="str">
        <f aca="false">IF(TI=2,IF(WEEKDAY(P17)=1,"Zo",IF(WEEKDAY(P17)=2,"Ma",IF(WEEKDAY(P17)=3,"Di",IF(WEEKDAY(P17)=4,"Wo",IF(WEEKDAY(P17)=5,"Do",IF(WEEKDAY(P17)=6,"Vr",IF(WEEKDAY(P17)=7,"Za"))))))),IF(WEEKDAY(P17)=1,"So",IF(WEEKDAY(P17)=2,"Mo",IF(WEEKDAY(P17)=3,"Di",IF(WEEKDAY(P17)=4,"Mi",IF(WEEKDAY(P17)=5,"Do",IF(WEEKDAY(P17)=6,"Fr",IF(WEEKDAY(P17)=7,"Sa"))))))))</f>
        <v>Wo</v>
      </c>
      <c r="Q19" s="123" t="str">
        <f aca="false">IF(TI=2,IF(WEEKDAY(Q17)=1,"Zo",IF(WEEKDAY(Q17)=2,"Ma",IF(WEEKDAY(Q17)=3,"Di",IF(WEEKDAY(Q17)=4,"Wo",IF(WEEKDAY(Q17)=5,"Do",IF(WEEKDAY(Q17)=6,"Vr",IF(WEEKDAY(Q17)=7,"Za"))))))),IF(WEEKDAY(Q17)=1,"So",IF(WEEKDAY(Q17)=2,"Mo",IF(WEEKDAY(Q17)=3,"Di",IF(WEEKDAY(Q17)=4,"Mi",IF(WEEKDAY(Q17)=5,"Do",IF(WEEKDAY(Q17)=6,"Fr",IF(WEEKDAY(Q17)=7,"Sa"))))))))</f>
        <v>Do</v>
      </c>
      <c r="R19" s="123" t="str">
        <f aca="false">IF(TI=2,IF(WEEKDAY(R17)=1,"Zo",IF(WEEKDAY(R17)=2,"Ma",IF(WEEKDAY(R17)=3,"Di",IF(WEEKDAY(R17)=4,"Wo",IF(WEEKDAY(R17)=5,"Do",IF(WEEKDAY(R17)=6,"Vr",IF(WEEKDAY(R17)=7,"Za"))))))),IF(WEEKDAY(R17)=1,"So",IF(WEEKDAY(R17)=2,"Mo",IF(WEEKDAY(R17)=3,"Di",IF(WEEKDAY(R17)=4,"Mi",IF(WEEKDAY(R17)=5,"Do",IF(WEEKDAY(R17)=6,"Fr",IF(WEEKDAY(R17)=7,"Sa"))))))))</f>
        <v>Vr</v>
      </c>
      <c r="S19" s="123" t="str">
        <f aca="false">IF(TI=2,IF(WEEKDAY(S17)=1,"Zo",IF(WEEKDAY(S17)=2,"Ma",IF(WEEKDAY(S17)=3,"Di",IF(WEEKDAY(S17)=4,"Wo",IF(WEEKDAY(S17)=5,"Do",IF(WEEKDAY(S17)=6,"Vr",IF(WEEKDAY(S17)=7,"Za"))))))),IF(WEEKDAY(S17)=1,"So",IF(WEEKDAY(S17)=2,"Mo",IF(WEEKDAY(S17)=3,"Di",IF(WEEKDAY(S17)=4,"Mi",IF(WEEKDAY(S17)=5,"Do",IF(WEEKDAY(S17)=6,"Fr",IF(WEEKDAY(S17)=7,"Sa"))))))))</f>
        <v>Za</v>
      </c>
      <c r="T19" s="123" t="str">
        <f aca="false">IF(TI=2,IF(WEEKDAY(T17)=1,"Zo",IF(WEEKDAY(T17)=2,"Ma",IF(WEEKDAY(T17)=3,"Di",IF(WEEKDAY(T17)=4,"Wo",IF(WEEKDAY(T17)=5,"Do",IF(WEEKDAY(T17)=6,"Vr",IF(WEEKDAY(T17)=7,"Za"))))))),IF(WEEKDAY(T17)=1,"So",IF(WEEKDAY(T17)=2,"Mo",IF(WEEKDAY(T17)=3,"Di",IF(WEEKDAY(T17)=4,"Mi",IF(WEEKDAY(T17)=5,"Do",IF(WEEKDAY(T17)=6,"Fr",IF(WEEKDAY(T17)=7,"Sa"))))))))</f>
        <v>Zo</v>
      </c>
      <c r="U19" s="123" t="str">
        <f aca="false">IF(TI=2,IF(WEEKDAY(U17)=1,"Zo",IF(WEEKDAY(U17)=2,"Ma",IF(WEEKDAY(U17)=3,"Di",IF(WEEKDAY(U17)=4,"Wo",IF(WEEKDAY(U17)=5,"Do",IF(WEEKDAY(U17)=6,"Vr",IF(WEEKDAY(U17)=7,"Za"))))))),IF(WEEKDAY(U17)=1,"So",IF(WEEKDAY(U17)=2,"Mo",IF(WEEKDAY(U17)=3,"Di",IF(WEEKDAY(U17)=4,"Mi",IF(WEEKDAY(U17)=5,"Do",IF(WEEKDAY(U17)=6,"Fr",IF(WEEKDAY(U17)=7,"Sa"))))))))</f>
        <v>Ma</v>
      </c>
      <c r="V19" s="123" t="str">
        <f aca="false">IF(TI=2,IF(WEEKDAY(V17)=1,"Zo",IF(WEEKDAY(V17)=2,"Ma",IF(WEEKDAY(V17)=3,"Di",IF(WEEKDAY(V17)=4,"Wo",IF(WEEKDAY(V17)=5,"Do",IF(WEEKDAY(V17)=6,"Vr",IF(WEEKDAY(V17)=7,"Za"))))))),IF(WEEKDAY(V17)=1,"So",IF(WEEKDAY(V17)=2,"Mo",IF(WEEKDAY(V17)=3,"Di",IF(WEEKDAY(V17)=4,"Mi",IF(WEEKDAY(V17)=5,"Do",IF(WEEKDAY(V17)=6,"Fr",IF(WEEKDAY(V17)=7,"Sa"))))))))</f>
        <v>Di</v>
      </c>
      <c r="W19" s="123" t="str">
        <f aca="false">IF(TI=2,IF(WEEKDAY(W17)=1,"Zo",IF(WEEKDAY(W17)=2,"Ma",IF(WEEKDAY(W17)=3,"Di",IF(WEEKDAY(W17)=4,"Wo",IF(WEEKDAY(W17)=5,"Do",IF(WEEKDAY(W17)=6,"Vr",IF(WEEKDAY(W17)=7,"Za"))))))),IF(WEEKDAY(W17)=1,"So",IF(WEEKDAY(W17)=2,"Mo",IF(WEEKDAY(W17)=3,"Di",IF(WEEKDAY(W17)=4,"Mi",IF(WEEKDAY(W17)=5,"Do",IF(WEEKDAY(W17)=6,"Fr",IF(WEEKDAY(W17)=7,"Sa"))))))))</f>
        <v>Wo</v>
      </c>
      <c r="X19" s="123" t="str">
        <f aca="false">IF(TI=2,IF(WEEKDAY(X17)=1,"Zo",IF(WEEKDAY(X17)=2,"Ma",IF(WEEKDAY(X17)=3,"Di",IF(WEEKDAY(X17)=4,"Wo",IF(WEEKDAY(X17)=5,"Do",IF(WEEKDAY(X17)=6,"Vr",IF(WEEKDAY(X17)=7,"Za"))))))),IF(WEEKDAY(X17)=1,"So",IF(WEEKDAY(X17)=2,"Mo",IF(WEEKDAY(X17)=3,"Di",IF(WEEKDAY(X17)=4,"Mi",IF(WEEKDAY(X17)=5,"Do",IF(WEEKDAY(X17)=6,"Fr",IF(WEEKDAY(X17)=7,"Sa"))))))))</f>
        <v>Do</v>
      </c>
      <c r="Y19" s="123" t="str">
        <f aca="false">IF(TI=2,IF(WEEKDAY(Y17)=1,"Zo",IF(WEEKDAY(Y17)=2,"Ma",IF(WEEKDAY(Y17)=3,"Di",IF(WEEKDAY(Y17)=4,"Wo",IF(WEEKDAY(Y17)=5,"Do",IF(WEEKDAY(Y17)=6,"Vr",IF(WEEKDAY(Y17)=7,"Za"))))))),IF(WEEKDAY(Y17)=1,"So",IF(WEEKDAY(Y17)=2,"Mo",IF(WEEKDAY(Y17)=3,"Di",IF(WEEKDAY(Y17)=4,"Mi",IF(WEEKDAY(Y17)=5,"Do",IF(WEEKDAY(Y17)=6,"Fr",IF(WEEKDAY(Y17)=7,"Sa"))))))))</f>
        <v>Vr</v>
      </c>
      <c r="Z19" s="123" t="str">
        <f aca="false">IF(TI=2,IF(WEEKDAY(Z17)=1,"Zo",IF(WEEKDAY(Z17)=2,"Ma",IF(WEEKDAY(Z17)=3,"Di",IF(WEEKDAY(Z17)=4,"Wo",IF(WEEKDAY(Z17)=5,"Do",IF(WEEKDAY(Z17)=6,"Vr",IF(WEEKDAY(Z17)=7,"Za"))))))),IF(WEEKDAY(Z17)=1,"So",IF(WEEKDAY(Z17)=2,"Mo",IF(WEEKDAY(Z17)=3,"Di",IF(WEEKDAY(Z17)=4,"Mi",IF(WEEKDAY(Z17)=5,"Do",IF(WEEKDAY(Z17)=6,"Fr",IF(WEEKDAY(Z17)=7,"Sa"))))))))</f>
        <v>Za</v>
      </c>
      <c r="AA19" s="123" t="str">
        <f aca="false">IF(TI=2,IF(WEEKDAY(AA17)=1,"Zo",IF(WEEKDAY(AA17)=2,"Ma",IF(WEEKDAY(AA17)=3,"Di",IF(WEEKDAY(AA17)=4,"Wo",IF(WEEKDAY(AA17)=5,"Do",IF(WEEKDAY(AA17)=6,"Vr",IF(WEEKDAY(AA17)=7,"Za"))))))),IF(WEEKDAY(AA17)=1,"So",IF(WEEKDAY(AA17)=2,"Mo",IF(WEEKDAY(AA17)=3,"Di",IF(WEEKDAY(AA17)=4,"Mi",IF(WEEKDAY(AA17)=5,"Do",IF(WEEKDAY(AA17)=6,"Fr",IF(WEEKDAY(AA17)=7,"Sa"))))))))</f>
        <v>Zo</v>
      </c>
      <c r="AB19" s="123" t="str">
        <f aca="false">IF(TI=2,IF(WEEKDAY(AB17)=1,"Zo",IF(WEEKDAY(AB17)=2,"Ma",IF(WEEKDAY(AB17)=3,"Di",IF(WEEKDAY(AB17)=4,"Wo",IF(WEEKDAY(AB17)=5,"Do",IF(WEEKDAY(AB17)=6,"Vr",IF(WEEKDAY(AB17)=7,"Za"))))))),IF(WEEKDAY(AB17)=1,"So",IF(WEEKDAY(AB17)=2,"Mo",IF(WEEKDAY(AB17)=3,"Di",IF(WEEKDAY(AB17)=4,"Mi",IF(WEEKDAY(AB17)=5,"Do",IF(WEEKDAY(AB17)=6,"Fr",IF(WEEKDAY(AB17)=7,"Sa"))))))))</f>
        <v>Ma</v>
      </c>
      <c r="AC19" s="123" t="str">
        <f aca="false">IF(TI=2,IF(WEEKDAY(AC17)=1,"Zo",IF(WEEKDAY(AC17)=2,"Ma",IF(WEEKDAY(AC17)=3,"Di",IF(WEEKDAY(AC17)=4,"Wo",IF(WEEKDAY(AC17)=5,"Do",IF(WEEKDAY(AC17)=6,"Vr",IF(WEEKDAY(AC17)=7,"Za"))))))),IF(WEEKDAY(AC17)=1,"So",IF(WEEKDAY(AC17)=2,"Mo",IF(WEEKDAY(AC17)=3,"Di",IF(WEEKDAY(AC17)=4,"Mi",IF(WEEKDAY(AC17)=5,"Do",IF(WEEKDAY(AC17)=6,"Fr",IF(WEEKDAY(AC17)=7,"Sa"))))))))</f>
        <v>Di</v>
      </c>
      <c r="AD19" s="123" t="str">
        <f aca="false">IF(TI=2,IF(WEEKDAY(AD17)=1,"Zo",IF(WEEKDAY(AD17)=2,"Ma",IF(WEEKDAY(AD17)=3,"Di",IF(WEEKDAY(AD17)=4,"Wo",IF(WEEKDAY(AD17)=5,"Do",IF(WEEKDAY(AD17)=6,"Vr",IF(WEEKDAY(AD17)=7,"Za"))))))),IF(WEEKDAY(AD17)=1,"So",IF(WEEKDAY(AD17)=2,"Mo",IF(WEEKDAY(AD17)=3,"Di",IF(WEEKDAY(AD17)=4,"Mi",IF(WEEKDAY(AD17)=5,"Do",IF(WEEKDAY(AD17)=6,"Fr",IF(WEEKDAY(AD17)=7,"Sa"))))))))</f>
        <v>Wo</v>
      </c>
      <c r="AE19" s="123" t="str">
        <f aca="false">IF(TI=2,IF(WEEKDAY(AE17)=1,"Zo",IF(WEEKDAY(AE17)=2,"Ma",IF(WEEKDAY(AE17)=3,"Di",IF(WEEKDAY(AE17)=4,"Wo",IF(WEEKDAY(AE17)=5,"Do",IF(WEEKDAY(AE17)=6,"Vr",IF(WEEKDAY(AE17)=7,"Za"))))))),IF(WEEKDAY(AE17)=1,"So",IF(WEEKDAY(AE17)=2,"Mo",IF(WEEKDAY(AE17)=3,"Di",IF(WEEKDAY(AE17)=4,"Mi",IF(WEEKDAY(AE17)=5,"Do",IF(WEEKDAY(AE17)=6,"Fr",IF(WEEKDAY(AE17)=7,"Sa"))))))))</f>
        <v>Do</v>
      </c>
      <c r="AF19" s="123" t="str">
        <f aca="false">IF(TI=2,IF(WEEKDAY(AF17)=1,"Zo",IF(WEEKDAY(AF17)=2,"Ma",IF(WEEKDAY(AF17)=3,"Di",IF(WEEKDAY(AF17)=4,"Wo",IF(WEEKDAY(AF17)=5,"Do",IF(WEEKDAY(AF17)=6,"Vr",IF(WEEKDAY(AF17)=7,"Za"))))))),IF(WEEKDAY(AF17)=1,"So",IF(WEEKDAY(AF17)=2,"Mo",IF(WEEKDAY(AF17)=3,"Di",IF(WEEKDAY(AF17)=4,"Mi",IF(WEEKDAY(AF17)=5,"Do",IF(WEEKDAY(AF17)=6,"Fr",IF(WEEKDAY(AF17)=7,"Sa"))))))))</f>
        <v>Vr</v>
      </c>
      <c r="AG19" s="123" t="str">
        <f aca="false">IF(TI=2,IF(WEEKDAY(AG17)=1,"Zo",IF(WEEKDAY(AG17)=2,"Ma",IF(WEEKDAY(AG17)=3,"Di",IF(WEEKDAY(AG17)=4,"Wo",IF(WEEKDAY(AG17)=5,"Do",IF(WEEKDAY(AG17)=6,"Vr",IF(WEEKDAY(AG17)=7,"Za"))))))),IF(WEEKDAY(AG17)=1,"So",IF(WEEKDAY(AG17)=2,"Mo",IF(WEEKDAY(AG17)=3,"Di",IF(WEEKDAY(AG17)=4,"Mi",IF(WEEKDAY(AG17)=5,"Do",IF(WEEKDAY(AG17)=6,"Fr",IF(WEEKDAY(AG17)=7,"Sa"))))))))</f>
        <v>Za</v>
      </c>
      <c r="AH19" s="123" t="str">
        <f aca="false">IF(TI=2,IF(WEEKDAY(AH17)=1,"Zo",IF(WEEKDAY(AH17)=2,"Ma",IF(WEEKDAY(AH17)=3,"Di",IF(WEEKDAY(AH17)=4,"Wo",IF(WEEKDAY(AH17)=5,"Do",IF(WEEKDAY(AH17)=6,"Vr",IF(WEEKDAY(AH17)=7,"Za"))))))),IF(WEEKDAY(AH17)=1,"So",IF(WEEKDAY(AH17)=2,"Mo",IF(WEEKDAY(AH17)=3,"Di",IF(WEEKDAY(AH17)=4,"Mi",IF(WEEKDAY(AH17)=5,"Do",IF(WEEKDAY(AH17)=6,"Fr",IF(WEEKDAY(AH17)=7,"Sa"))))))))</f>
        <v>Zo</v>
      </c>
      <c r="AI19" s="123" t="str">
        <f aca="false">IF(TI=2,IF(WEEKDAY(AI17)=1,"Zo",IF(WEEKDAY(AI17)=2,"Ma",IF(WEEKDAY(AI17)=3,"Di",IF(WEEKDAY(AI17)=4,"Wo",IF(WEEKDAY(AI17)=5,"Do",IF(WEEKDAY(AI17)=6,"Vr",IF(WEEKDAY(AI17)=7,"Za"))))))),IF(WEEKDAY(AI17)=1,"So",IF(WEEKDAY(AI17)=2,"Mo",IF(WEEKDAY(AI17)=3,"Di",IF(WEEKDAY(AI17)=4,"Mi",IF(WEEKDAY(AI17)=5,"Do",IF(WEEKDAY(AI17)=6,"Fr",IF(WEEKDAY(AI17)=7,"Sa"))))))))</f>
        <v>Ma</v>
      </c>
      <c r="AJ19" s="123" t="str">
        <f aca="false">IF(TI=2,IF(WEEKDAY(AJ17)=1,"Zo",IF(WEEKDAY(AJ17)=2,"Ma",IF(WEEKDAY(AJ17)=3,"Di",IF(WEEKDAY(AJ17)=4,"Wo",IF(WEEKDAY(AJ17)=5,"Do",IF(WEEKDAY(AJ17)=6,"Vr",IF(WEEKDAY(AJ17)=7,"Za"))))))),IF(WEEKDAY(AJ17)=1,"So",IF(WEEKDAY(AJ17)=2,"Mo",IF(WEEKDAY(AJ17)=3,"Di",IF(WEEKDAY(AJ17)=4,"Mi",IF(WEEKDAY(AJ17)=5,"Do",IF(WEEKDAY(AJ17)=6,"Fr",IF(WEEKDAY(AJ17)=7,"Sa"))))))))</f>
        <v>Di</v>
      </c>
      <c r="AK19" s="123" t="str">
        <f aca="false">IF(TI=2,IF(WEEKDAY(AK17)=1,"Zo",IF(WEEKDAY(AK17)=2,"Ma",IF(WEEKDAY(AK17)=3,"Di",IF(WEEKDAY(AK17)=4,"Wo",IF(WEEKDAY(AK17)=5,"Do",IF(WEEKDAY(AK17)=6,"Vr",IF(WEEKDAY(AK17)=7,"Za"))))))),IF(WEEKDAY(AK17)=1,"So",IF(WEEKDAY(AK17)=2,"Mo",IF(WEEKDAY(AK17)=3,"Di",IF(WEEKDAY(AK17)=4,"Mi",IF(WEEKDAY(AK17)=5,"Do",IF(WEEKDAY(AK17)=6,"Fr",IF(WEEKDAY(AK17)=7,"Sa"))))))))</f>
        <v>Wo</v>
      </c>
      <c r="AL19" s="124"/>
    </row>
    <row r="20" customFormat="false" ht="13.8" hidden="false" customHeight="false" outlineLevel="0" collapsed="false">
      <c r="B20" s="45"/>
      <c r="G20" s="125" t="n">
        <f aca="false">IF(OR(WEEKDAY(G17)=1,WEEKDAY(G17)=7),1,0)</f>
        <v>0</v>
      </c>
      <c r="H20" s="126" t="n">
        <f aca="false">IF(OR(WEEKDAY(H17)=1,WEEKDAY(H17)=7),1,0)</f>
        <v>0</v>
      </c>
      <c r="I20" s="126" t="n">
        <f aca="false">IF(OR(WEEKDAY(I17)=1,WEEKDAY(I17)=7),1,0)</f>
        <v>0</v>
      </c>
      <c r="J20" s="126" t="n">
        <f aca="false">IF(OR(WEEKDAY(J17)=1,WEEKDAY(J17)=7),1,0)</f>
        <v>0</v>
      </c>
      <c r="K20" s="126" t="n">
        <f aca="false">IF(OR(WEEKDAY(K17)=1,WEEKDAY(K17)=7),1,0)</f>
        <v>0</v>
      </c>
      <c r="L20" s="126" t="n">
        <f aca="false">IF(OR(WEEKDAY(L17)=1,WEEKDAY(L17)=7),1,0)</f>
        <v>1</v>
      </c>
      <c r="M20" s="126" t="n">
        <f aca="false">IF(OR(WEEKDAY(M17)=1,WEEKDAY(M17)=7),1,0)</f>
        <v>1</v>
      </c>
      <c r="N20" s="126" t="n">
        <f aca="false">IF(OR(WEEKDAY(N17)=1,WEEKDAY(N17)=7),1,0)</f>
        <v>0</v>
      </c>
      <c r="O20" s="126" t="n">
        <f aca="false">IF(OR(WEEKDAY(O17)=1,WEEKDAY(O17)=7),1,0)</f>
        <v>0</v>
      </c>
      <c r="P20" s="126" t="n">
        <f aca="false">IF(OR(WEEKDAY(P17)=1,WEEKDAY(P17)=7),1,0)</f>
        <v>0</v>
      </c>
      <c r="Q20" s="126" t="n">
        <f aca="false">IF(OR(WEEKDAY(Q17)=1,WEEKDAY(Q17)=7),1,0)</f>
        <v>0</v>
      </c>
      <c r="R20" s="126" t="n">
        <f aca="false">IF(OR(WEEKDAY(R17)=1,WEEKDAY(R17)=7),1,0)</f>
        <v>0</v>
      </c>
      <c r="S20" s="126" t="n">
        <f aca="false">IF(OR(WEEKDAY(S17)=1,WEEKDAY(S17)=7),1,0)</f>
        <v>1</v>
      </c>
      <c r="T20" s="126" t="n">
        <f aca="false">IF(OR(WEEKDAY(T17)=1,WEEKDAY(T17)=7),1,0)</f>
        <v>1</v>
      </c>
      <c r="U20" s="126" t="n">
        <f aca="false">IF(OR(WEEKDAY(U17)=1,WEEKDAY(U17)=7),1,0)</f>
        <v>0</v>
      </c>
      <c r="V20" s="126" t="n">
        <f aca="false">IF(OR(WEEKDAY(V17)=1,WEEKDAY(V17)=7),1,0)</f>
        <v>0</v>
      </c>
      <c r="W20" s="126" t="n">
        <f aca="false">IF(OR(WEEKDAY(W17)=1,WEEKDAY(W17)=7),1,0)</f>
        <v>0</v>
      </c>
      <c r="X20" s="126" t="n">
        <f aca="false">IF(OR(WEEKDAY(X17)=1,WEEKDAY(X17)=7),1,0)</f>
        <v>0</v>
      </c>
      <c r="Y20" s="126" t="n">
        <f aca="false">IF(OR(WEEKDAY(Y17)=1,WEEKDAY(Y17)=7),1,0)</f>
        <v>0</v>
      </c>
      <c r="Z20" s="126" t="n">
        <f aca="false">IF(OR(WEEKDAY(Z17)=1,WEEKDAY(Z17)=7),1,0)</f>
        <v>1</v>
      </c>
      <c r="AA20" s="126" t="n">
        <f aca="false">IF(OR(WEEKDAY(AA17)=1,WEEKDAY(AA17)=7),1,0)</f>
        <v>1</v>
      </c>
      <c r="AB20" s="126" t="n">
        <f aca="false">IF(OR(WEEKDAY(AB17)=1,WEEKDAY(AB17)=7),1,0)</f>
        <v>0</v>
      </c>
      <c r="AC20" s="126" t="n">
        <f aca="false">IF(OR(WEEKDAY(AC17)=1,WEEKDAY(AC17)=7),1,0)</f>
        <v>0</v>
      </c>
      <c r="AD20" s="126" t="n">
        <f aca="false">IF(OR(WEEKDAY(AD17)=1,WEEKDAY(AD17)=7),1,0)</f>
        <v>0</v>
      </c>
      <c r="AE20" s="126" t="n">
        <f aca="false">IF(OR(WEEKDAY(AE17)=1,WEEKDAY(AE17)=7),1,0)</f>
        <v>0</v>
      </c>
      <c r="AF20" s="126" t="n">
        <f aca="false">IF(OR(WEEKDAY(AF17)=1,WEEKDAY(AF17)=7),1,0)</f>
        <v>0</v>
      </c>
      <c r="AG20" s="126" t="n">
        <f aca="false">IF(OR(WEEKDAY(AG17)=1,WEEKDAY(AG17)=7),1,0)</f>
        <v>1</v>
      </c>
      <c r="AH20" s="126" t="n">
        <f aca="false">IF(OR(WEEKDAY(AH17)=1,WEEKDAY(AH17)=7),1,0)</f>
        <v>1</v>
      </c>
      <c r="AI20" s="126" t="n">
        <f aca="false">IF(OR(WEEKDAY(AI17)=1,WEEKDAY(AI17)=7),1,0)</f>
        <v>0</v>
      </c>
      <c r="AJ20" s="126" t="n">
        <f aca="false">IF(OR(WEEKDAY(AJ17)=1,WEEKDAY(AJ17)=7),1,0)</f>
        <v>0</v>
      </c>
      <c r="AK20" s="126" t="n">
        <f aca="false">IF(OR(WEEKDAY(AK17)=1,WEEKDAY(AK17)=7),1,0)</f>
        <v>0</v>
      </c>
      <c r="AL20" s="124"/>
    </row>
    <row r="21" customFormat="false" ht="38.25" hidden="false" customHeight="true" outlineLevel="0" collapsed="false">
      <c r="B21" s="45"/>
      <c r="C21" s="58" t="str">
        <f aca="false">VLOOKUP(28,TA,TI,FALSE())</f>
        <v>Projectnummer en projectnaam Interreg VIA Deutschland-Nederland projecten:</v>
      </c>
      <c r="D21" s="58"/>
      <c r="E21" s="58"/>
      <c r="G21" s="45"/>
      <c r="AL21" s="124"/>
    </row>
    <row r="22" s="64" customFormat="true" ht="30.75" hidden="false" customHeight="true" outlineLevel="0" collapsed="false">
      <c r="A22" s="127"/>
      <c r="B22" s="128" t="n">
        <v>1</v>
      </c>
      <c r="C22" s="129" t="n">
        <f aca="false">IF(+Overzicht!C27="","",+Overzicht!C27)</f>
        <v>32010</v>
      </c>
      <c r="E22" s="220" t="str">
        <f aca="false">IF(+Overzicht!E27="","",+Overzicht!E27)</f>
        <v>EKW</v>
      </c>
      <c r="G22" s="131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3"/>
      <c r="U22" s="133"/>
      <c r="V22" s="133"/>
      <c r="W22" s="133"/>
      <c r="X22" s="133"/>
      <c r="Y22" s="133"/>
      <c r="Z22" s="133"/>
      <c r="AA22" s="133"/>
      <c r="AB22" s="133"/>
      <c r="AC22" s="133"/>
      <c r="AD22" s="133"/>
      <c r="AE22" s="133"/>
      <c r="AF22" s="133"/>
      <c r="AG22" s="133"/>
      <c r="AH22" s="133"/>
      <c r="AI22" s="133"/>
      <c r="AJ22" s="133"/>
      <c r="AK22" s="133"/>
      <c r="AL22" s="134" t="n">
        <f aca="false">SUM(G22:AK22)</f>
        <v>0</v>
      </c>
    </row>
    <row r="23" s="64" customFormat="true" ht="30.75" hidden="false" customHeight="true" outlineLevel="0" collapsed="false">
      <c r="A23" s="127"/>
      <c r="B23" s="128" t="n">
        <v>2</v>
      </c>
      <c r="C23" s="129" t="str">
        <f aca="false">IF(+Overzicht!C28="","",+Overzicht!C28)</f>
        <v/>
      </c>
      <c r="E23" s="220" t="str">
        <f aca="false">IF(+Overzicht!E28="","",+Overzicht!E28)</f>
        <v/>
      </c>
      <c r="G23" s="131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3"/>
      <c r="U23" s="133"/>
      <c r="V23" s="133"/>
      <c r="W23" s="133"/>
      <c r="X23" s="133"/>
      <c r="Y23" s="133"/>
      <c r="Z23" s="133"/>
      <c r="AA23" s="133"/>
      <c r="AB23" s="133"/>
      <c r="AC23" s="133"/>
      <c r="AD23" s="133"/>
      <c r="AE23" s="133"/>
      <c r="AF23" s="133"/>
      <c r="AG23" s="133"/>
      <c r="AH23" s="133"/>
      <c r="AI23" s="133"/>
      <c r="AJ23" s="133"/>
      <c r="AK23" s="133"/>
      <c r="AL23" s="134" t="n">
        <f aca="false">SUM(G23:AK23)</f>
        <v>0</v>
      </c>
    </row>
    <row r="24" s="64" customFormat="true" ht="30.75" hidden="false" customHeight="true" outlineLevel="0" collapsed="false">
      <c r="A24" s="127"/>
      <c r="B24" s="128" t="n">
        <v>3</v>
      </c>
      <c r="C24" s="129" t="str">
        <f aca="false">IF(+Overzicht!C29="","",+Overzicht!C29)</f>
        <v/>
      </c>
      <c r="E24" s="220" t="str">
        <f aca="false">IF(+Overzicht!E29="","",+Overzicht!E29)</f>
        <v/>
      </c>
      <c r="G24" s="131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3"/>
      <c r="U24" s="133"/>
      <c r="V24" s="133"/>
      <c r="W24" s="133"/>
      <c r="X24" s="133"/>
      <c r="Y24" s="133"/>
      <c r="Z24" s="133"/>
      <c r="AA24" s="133"/>
      <c r="AB24" s="133"/>
      <c r="AC24" s="133"/>
      <c r="AD24" s="133"/>
      <c r="AE24" s="133"/>
      <c r="AF24" s="133"/>
      <c r="AG24" s="133"/>
      <c r="AH24" s="133"/>
      <c r="AI24" s="133"/>
      <c r="AJ24" s="133"/>
      <c r="AK24" s="133"/>
      <c r="AL24" s="134" t="n">
        <f aca="false">SUM(G24:AK24)</f>
        <v>0</v>
      </c>
    </row>
    <row r="25" s="64" customFormat="true" ht="30.75" hidden="false" customHeight="true" outlineLevel="0" collapsed="false">
      <c r="A25" s="127"/>
      <c r="B25" s="128" t="n">
        <v>4</v>
      </c>
      <c r="C25" s="129" t="str">
        <f aca="false">IF(+Overzicht!C30="","",+Overzicht!C30)</f>
        <v/>
      </c>
      <c r="E25" s="220" t="str">
        <f aca="false">IF(+Overzicht!E30="","",+Overzicht!E30)</f>
        <v/>
      </c>
      <c r="G25" s="131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F25" s="133"/>
      <c r="AG25" s="133"/>
      <c r="AH25" s="133"/>
      <c r="AI25" s="133"/>
      <c r="AJ25" s="133"/>
      <c r="AK25" s="133"/>
      <c r="AL25" s="134" t="n">
        <f aca="false">SUM(G25:AK25)</f>
        <v>0</v>
      </c>
    </row>
    <row r="26" s="64" customFormat="true" ht="30.75" hidden="false" customHeight="true" outlineLevel="0" collapsed="false">
      <c r="A26" s="127"/>
      <c r="B26" s="128" t="n">
        <v>5</v>
      </c>
      <c r="C26" s="129" t="str">
        <f aca="false">IF(+Overzicht!C31="","",+Overzicht!C31)</f>
        <v/>
      </c>
      <c r="E26" s="220" t="str">
        <f aca="false">IF(+Overzicht!E31="","",+Overzicht!E31)</f>
        <v/>
      </c>
      <c r="G26" s="131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3"/>
      <c r="U26" s="133"/>
      <c r="V26" s="133"/>
      <c r="W26" s="133"/>
      <c r="X26" s="133"/>
      <c r="Y26" s="133"/>
      <c r="Z26" s="133"/>
      <c r="AA26" s="133"/>
      <c r="AB26" s="133"/>
      <c r="AC26" s="133"/>
      <c r="AD26" s="133"/>
      <c r="AE26" s="133"/>
      <c r="AF26" s="133"/>
      <c r="AG26" s="133"/>
      <c r="AH26" s="133"/>
      <c r="AI26" s="133"/>
      <c r="AJ26" s="133"/>
      <c r="AK26" s="133"/>
      <c r="AL26" s="134" t="n">
        <f aca="false">SUM(G26:AK26)</f>
        <v>0</v>
      </c>
    </row>
    <row r="27" s="162" customFormat="true" ht="17.4" hidden="false" customHeight="false" outlineLevel="0" collapsed="false">
      <c r="B27" s="163"/>
      <c r="C27" s="76" t="str">
        <f aca="false">VLOOKUP(29,TA,TI,FALSE())</f>
        <v>Totaal Interreg VI-A projecten:</v>
      </c>
      <c r="D27" s="77"/>
      <c r="E27" s="77"/>
      <c r="F27" s="77"/>
      <c r="G27" s="135" t="n">
        <f aca="false">SUM(G22:G26)</f>
        <v>0</v>
      </c>
      <c r="H27" s="136" t="n">
        <f aca="false">SUM(H22:H26)</f>
        <v>0</v>
      </c>
      <c r="I27" s="136" t="n">
        <f aca="false">SUM(I22:I26)</f>
        <v>0</v>
      </c>
      <c r="J27" s="136" t="n">
        <f aca="false">SUM(J22:J26)</f>
        <v>0</v>
      </c>
      <c r="K27" s="136" t="n">
        <f aca="false">SUM(K22:K26)</f>
        <v>0</v>
      </c>
      <c r="L27" s="136" t="n">
        <f aca="false">SUM(L22:L26)</f>
        <v>0</v>
      </c>
      <c r="M27" s="136" t="n">
        <f aca="false">SUM(M22:M26)</f>
        <v>0</v>
      </c>
      <c r="N27" s="136" t="n">
        <f aca="false">SUM(N22:N26)</f>
        <v>0</v>
      </c>
      <c r="O27" s="136" t="n">
        <f aca="false">SUM(O22:O26)</f>
        <v>0</v>
      </c>
      <c r="P27" s="136" t="n">
        <f aca="false">SUM(P22:P26)</f>
        <v>0</v>
      </c>
      <c r="Q27" s="136" t="n">
        <f aca="false">SUM(Q22:Q26)</f>
        <v>0</v>
      </c>
      <c r="R27" s="136" t="n">
        <f aca="false">SUM(R22:R26)</f>
        <v>0</v>
      </c>
      <c r="S27" s="136" t="n">
        <f aca="false">SUM(S22:S26)</f>
        <v>0</v>
      </c>
      <c r="T27" s="136" t="n">
        <f aca="false">SUM(T22:T26)</f>
        <v>0</v>
      </c>
      <c r="U27" s="136" t="n">
        <f aca="false">SUM(U22:U26)</f>
        <v>0</v>
      </c>
      <c r="V27" s="136" t="n">
        <f aca="false">SUM(V22:V26)</f>
        <v>0</v>
      </c>
      <c r="W27" s="136" t="n">
        <f aca="false">SUM(W22:W26)</f>
        <v>0</v>
      </c>
      <c r="X27" s="136" t="n">
        <f aca="false">SUM(X22:X26)</f>
        <v>0</v>
      </c>
      <c r="Y27" s="136" t="n">
        <f aca="false">SUM(Y22:Y26)</f>
        <v>0</v>
      </c>
      <c r="Z27" s="136" t="n">
        <f aca="false">SUM(Z22:Z26)</f>
        <v>0</v>
      </c>
      <c r="AA27" s="136" t="n">
        <f aca="false">SUM(AA22:AA26)</f>
        <v>0</v>
      </c>
      <c r="AB27" s="136" t="n">
        <f aca="false">SUM(AB22:AB26)</f>
        <v>0</v>
      </c>
      <c r="AC27" s="136" t="n">
        <f aca="false">SUM(AC22:AC26)</f>
        <v>0</v>
      </c>
      <c r="AD27" s="136" t="n">
        <f aca="false">SUM(AD22:AD26)</f>
        <v>0</v>
      </c>
      <c r="AE27" s="136" t="n">
        <f aca="false">SUM(AE22:AE26)</f>
        <v>0</v>
      </c>
      <c r="AF27" s="136" t="n">
        <f aca="false">SUM(AF22:AF26)</f>
        <v>0</v>
      </c>
      <c r="AG27" s="136" t="n">
        <f aca="false">SUM(AG22:AG26)</f>
        <v>0</v>
      </c>
      <c r="AH27" s="136" t="n">
        <f aca="false">SUM(AH22:AH26)</f>
        <v>0</v>
      </c>
      <c r="AI27" s="136" t="n">
        <f aca="false">SUM(AI22:AI26)</f>
        <v>0</v>
      </c>
      <c r="AJ27" s="136" t="n">
        <f aca="false">SUM(AJ22:AJ26)</f>
        <v>0</v>
      </c>
      <c r="AK27" s="136" t="n">
        <f aca="false">SUM(AK22:AK26)</f>
        <v>0</v>
      </c>
      <c r="AL27" s="137" t="n">
        <f aca="false">SUM(G27:AK27)</f>
        <v>0</v>
      </c>
    </row>
    <row r="28" s="64" customFormat="true" ht="15" hidden="false" customHeight="false" outlineLevel="0" collapsed="false">
      <c r="B28" s="167"/>
      <c r="G28" s="138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  <c r="AA28" s="139"/>
      <c r="AB28" s="139"/>
      <c r="AC28" s="139"/>
      <c r="AD28" s="139"/>
      <c r="AE28" s="139"/>
      <c r="AF28" s="139"/>
      <c r="AG28" s="139"/>
      <c r="AH28" s="139"/>
      <c r="AI28" s="139"/>
      <c r="AJ28" s="139"/>
      <c r="AK28" s="139"/>
      <c r="AL28" s="134"/>
    </row>
    <row r="29" s="64" customFormat="true" ht="17.4" hidden="false" customHeight="false" outlineLevel="0" collapsed="false">
      <c r="B29" s="167"/>
      <c r="C29" s="77" t="str">
        <f aca="false">VLOOKUP(42,TA,TI,FALSE())</f>
        <v>Overige Interreg-projecten</v>
      </c>
      <c r="G29" s="140" t="n">
        <v>0</v>
      </c>
      <c r="H29" s="141" t="n">
        <v>0</v>
      </c>
      <c r="I29" s="141" t="n">
        <v>0</v>
      </c>
      <c r="J29" s="141" t="n">
        <v>0</v>
      </c>
      <c r="K29" s="141" t="n">
        <v>0</v>
      </c>
      <c r="L29" s="141" t="n">
        <v>0</v>
      </c>
      <c r="M29" s="141" t="n">
        <v>0</v>
      </c>
      <c r="N29" s="141" t="n">
        <v>0</v>
      </c>
      <c r="O29" s="141" t="n">
        <v>0</v>
      </c>
      <c r="P29" s="141" t="n">
        <v>0</v>
      </c>
      <c r="Q29" s="141" t="n">
        <v>0</v>
      </c>
      <c r="R29" s="141" t="n">
        <v>0</v>
      </c>
      <c r="S29" s="141" t="n">
        <v>0</v>
      </c>
      <c r="T29" s="141" t="n">
        <v>0</v>
      </c>
      <c r="U29" s="141" t="n">
        <v>0</v>
      </c>
      <c r="V29" s="141" t="n">
        <v>0</v>
      </c>
      <c r="W29" s="141" t="n">
        <v>0</v>
      </c>
      <c r="X29" s="141" t="n">
        <v>0</v>
      </c>
      <c r="Y29" s="141" t="n">
        <v>0</v>
      </c>
      <c r="Z29" s="141" t="n">
        <v>0</v>
      </c>
      <c r="AA29" s="141" t="n">
        <v>0</v>
      </c>
      <c r="AB29" s="141" t="n">
        <v>0</v>
      </c>
      <c r="AC29" s="141" t="n">
        <v>0</v>
      </c>
      <c r="AD29" s="141" t="n">
        <v>0</v>
      </c>
      <c r="AE29" s="141" t="n">
        <v>0</v>
      </c>
      <c r="AF29" s="141" t="n">
        <v>0</v>
      </c>
      <c r="AG29" s="141" t="n">
        <v>0</v>
      </c>
      <c r="AH29" s="141" t="n">
        <v>0</v>
      </c>
      <c r="AI29" s="141" t="n">
        <v>0</v>
      </c>
      <c r="AJ29" s="142" t="n">
        <v>0</v>
      </c>
      <c r="AK29" s="142" t="n">
        <v>0</v>
      </c>
      <c r="AL29" s="134" t="n">
        <f aca="false">SUM(G29:AK29)</f>
        <v>0</v>
      </c>
    </row>
    <row r="30" s="64" customFormat="true" ht="15" hidden="false" customHeight="false" outlineLevel="0" collapsed="false">
      <c r="B30" s="167"/>
      <c r="G30" s="143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4"/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144"/>
      <c r="AK30" s="144"/>
      <c r="AL30" s="134"/>
    </row>
    <row r="31" s="64" customFormat="true" ht="17.4" hidden="false" customHeight="false" outlineLevel="0" collapsed="false">
      <c r="B31" s="167"/>
      <c r="C31" s="77" t="str">
        <f aca="false">VLOOKUP(30,TA,TI,FALSE())</f>
        <v>Overige gesubsidieerde projecten</v>
      </c>
      <c r="D31" s="77"/>
      <c r="E31" s="77"/>
      <c r="F31" s="77"/>
      <c r="G31" s="145" t="n">
        <v>0</v>
      </c>
      <c r="H31" s="142" t="n">
        <v>0</v>
      </c>
      <c r="I31" s="142" t="n">
        <v>0</v>
      </c>
      <c r="J31" s="142" t="n">
        <v>0</v>
      </c>
      <c r="K31" s="142" t="n">
        <v>0</v>
      </c>
      <c r="L31" s="142" t="n">
        <v>0</v>
      </c>
      <c r="M31" s="142" t="n">
        <v>0</v>
      </c>
      <c r="N31" s="142" t="n">
        <v>0</v>
      </c>
      <c r="O31" s="142" t="n">
        <v>0</v>
      </c>
      <c r="P31" s="142" t="n">
        <v>0</v>
      </c>
      <c r="Q31" s="142" t="n">
        <v>0</v>
      </c>
      <c r="R31" s="142" t="n">
        <v>0</v>
      </c>
      <c r="S31" s="142" t="n">
        <v>0</v>
      </c>
      <c r="T31" s="142" t="n">
        <v>0</v>
      </c>
      <c r="U31" s="142" t="n">
        <v>0</v>
      </c>
      <c r="V31" s="142" t="n">
        <v>0</v>
      </c>
      <c r="W31" s="142" t="n">
        <v>0</v>
      </c>
      <c r="X31" s="142" t="n">
        <v>0</v>
      </c>
      <c r="Y31" s="142" t="n">
        <v>0</v>
      </c>
      <c r="Z31" s="142" t="n">
        <v>0</v>
      </c>
      <c r="AA31" s="142" t="n">
        <v>0</v>
      </c>
      <c r="AB31" s="142" t="n">
        <v>0</v>
      </c>
      <c r="AC31" s="142" t="n">
        <v>0</v>
      </c>
      <c r="AD31" s="142" t="n">
        <v>0</v>
      </c>
      <c r="AE31" s="142" t="n">
        <v>0</v>
      </c>
      <c r="AF31" s="142" t="n">
        <v>0</v>
      </c>
      <c r="AG31" s="142" t="n">
        <v>0</v>
      </c>
      <c r="AH31" s="142" t="n">
        <v>0</v>
      </c>
      <c r="AI31" s="142" t="n">
        <v>0</v>
      </c>
      <c r="AJ31" s="142" t="n">
        <v>0</v>
      </c>
      <c r="AK31" s="142" t="n">
        <v>0</v>
      </c>
      <c r="AL31" s="134" t="n">
        <f aca="false">SUM(G31:AK31)</f>
        <v>0</v>
      </c>
    </row>
    <row r="32" s="64" customFormat="true" ht="15" hidden="false" customHeight="false" outlineLevel="0" collapsed="false">
      <c r="B32" s="167"/>
      <c r="G32" s="143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4"/>
      <c r="Y32" s="144"/>
      <c r="Z32" s="144"/>
      <c r="AA32" s="144"/>
      <c r="AB32" s="144"/>
      <c r="AC32" s="144"/>
      <c r="AD32" s="144"/>
      <c r="AE32" s="144"/>
      <c r="AF32" s="144"/>
      <c r="AG32" s="144"/>
      <c r="AH32" s="144"/>
      <c r="AI32" s="144"/>
      <c r="AJ32" s="144"/>
      <c r="AK32" s="144"/>
      <c r="AL32" s="134"/>
    </row>
    <row r="33" s="64" customFormat="true" ht="17.4" hidden="false" customHeight="false" outlineLevel="0" collapsed="false">
      <c r="B33" s="167"/>
      <c r="C33" s="77" t="str">
        <f aca="false">VLOOKUP(31,TA,TI,FALSE())</f>
        <v>Overige werkzaamheden</v>
      </c>
      <c r="D33" s="77"/>
      <c r="E33" s="77"/>
      <c r="F33" s="77"/>
      <c r="G33" s="145" t="n">
        <v>0</v>
      </c>
      <c r="H33" s="142" t="n">
        <v>0</v>
      </c>
      <c r="I33" s="142" t="n">
        <v>0</v>
      </c>
      <c r="J33" s="142" t="n">
        <v>0</v>
      </c>
      <c r="K33" s="142" t="n">
        <v>0</v>
      </c>
      <c r="L33" s="142" t="n">
        <v>0</v>
      </c>
      <c r="M33" s="142" t="n">
        <v>0</v>
      </c>
      <c r="N33" s="142" t="n">
        <v>0</v>
      </c>
      <c r="O33" s="142" t="n">
        <v>0</v>
      </c>
      <c r="P33" s="142" t="n">
        <v>0</v>
      </c>
      <c r="Q33" s="142" t="n">
        <v>0</v>
      </c>
      <c r="R33" s="142" t="n">
        <v>0</v>
      </c>
      <c r="S33" s="142" t="n">
        <v>0</v>
      </c>
      <c r="T33" s="142" t="n">
        <v>0</v>
      </c>
      <c r="U33" s="142" t="n">
        <v>0</v>
      </c>
      <c r="V33" s="142" t="n">
        <v>0</v>
      </c>
      <c r="W33" s="142" t="n">
        <v>0</v>
      </c>
      <c r="X33" s="142" t="n">
        <v>0</v>
      </c>
      <c r="Y33" s="142" t="n">
        <v>0</v>
      </c>
      <c r="Z33" s="142" t="n">
        <v>0</v>
      </c>
      <c r="AA33" s="142" t="n">
        <v>0</v>
      </c>
      <c r="AB33" s="142" t="n">
        <v>0</v>
      </c>
      <c r="AC33" s="142" t="n">
        <v>0</v>
      </c>
      <c r="AD33" s="142" t="n">
        <v>0</v>
      </c>
      <c r="AE33" s="142" t="n">
        <v>0</v>
      </c>
      <c r="AF33" s="142" t="n">
        <v>0</v>
      </c>
      <c r="AG33" s="142" t="n">
        <v>0</v>
      </c>
      <c r="AH33" s="142" t="n">
        <v>0</v>
      </c>
      <c r="AI33" s="142" t="n">
        <v>0</v>
      </c>
      <c r="AJ33" s="142" t="n">
        <v>0</v>
      </c>
      <c r="AK33" s="142" t="n">
        <v>0</v>
      </c>
      <c r="AL33" s="134" t="n">
        <f aca="false">SUM(G33:AK33)</f>
        <v>0</v>
      </c>
    </row>
    <row r="34" s="64" customFormat="true" ht="15" hidden="false" customHeight="false" outlineLevel="0" collapsed="false">
      <c r="B34" s="167"/>
      <c r="G34" s="138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39"/>
      <c r="W34" s="139"/>
      <c r="X34" s="139"/>
      <c r="Y34" s="139"/>
      <c r="Z34" s="139"/>
      <c r="AA34" s="139"/>
      <c r="AB34" s="139"/>
      <c r="AC34" s="139"/>
      <c r="AD34" s="139"/>
      <c r="AE34" s="139"/>
      <c r="AF34" s="139"/>
      <c r="AG34" s="139"/>
      <c r="AH34" s="139"/>
      <c r="AI34" s="139"/>
      <c r="AJ34" s="139"/>
      <c r="AK34" s="139"/>
      <c r="AL34" s="134"/>
    </row>
    <row r="35" s="64" customFormat="true" ht="17.4" hidden="false" customHeight="false" outlineLevel="0" collapsed="false">
      <c r="B35" s="176"/>
      <c r="C35" s="86" t="str">
        <f aca="false">VLOOKUP(8,TA,TI,FALSE())</f>
        <v>Totaal aantal uren</v>
      </c>
      <c r="D35" s="87"/>
      <c r="E35" s="87"/>
      <c r="F35" s="87"/>
      <c r="G35" s="146" t="n">
        <f aca="false">SUM(G27:G34)</f>
        <v>0</v>
      </c>
      <c r="H35" s="147" t="n">
        <f aca="false">SUM(H27:H34)</f>
        <v>0</v>
      </c>
      <c r="I35" s="147" t="n">
        <f aca="false">SUM(I27:I34)</f>
        <v>0</v>
      </c>
      <c r="J35" s="147" t="n">
        <f aca="false">SUM(J27:J34)</f>
        <v>0</v>
      </c>
      <c r="K35" s="147" t="n">
        <f aca="false">SUM(K27:K34)</f>
        <v>0</v>
      </c>
      <c r="L35" s="147" t="n">
        <f aca="false">SUM(L27:L34)</f>
        <v>0</v>
      </c>
      <c r="M35" s="147" t="n">
        <f aca="false">SUM(M27:M34)</f>
        <v>0</v>
      </c>
      <c r="N35" s="147" t="n">
        <f aca="false">SUM(N27:N34)</f>
        <v>0</v>
      </c>
      <c r="O35" s="147" t="n">
        <f aca="false">SUM(O27:O34)</f>
        <v>0</v>
      </c>
      <c r="P35" s="147" t="n">
        <f aca="false">SUM(P27:P34)</f>
        <v>0</v>
      </c>
      <c r="Q35" s="147" t="n">
        <f aca="false">SUM(Q27:Q34)</f>
        <v>0</v>
      </c>
      <c r="R35" s="147" t="n">
        <f aca="false">SUM(R27:R34)</f>
        <v>0</v>
      </c>
      <c r="S35" s="147" t="n">
        <f aca="false">SUM(S27:S34)</f>
        <v>0</v>
      </c>
      <c r="T35" s="147" t="n">
        <f aca="false">SUM(T27:T34)</f>
        <v>0</v>
      </c>
      <c r="U35" s="147" t="n">
        <f aca="false">SUM(U27:U34)</f>
        <v>0</v>
      </c>
      <c r="V35" s="147" t="n">
        <f aca="false">SUM(V27:V34)</f>
        <v>0</v>
      </c>
      <c r="W35" s="147" t="n">
        <f aca="false">SUM(W27:W34)</f>
        <v>0</v>
      </c>
      <c r="X35" s="147" t="n">
        <f aca="false">SUM(X27:X34)</f>
        <v>0</v>
      </c>
      <c r="Y35" s="147" t="n">
        <f aca="false">SUM(Y27:Y34)</f>
        <v>0</v>
      </c>
      <c r="Z35" s="147" t="n">
        <f aca="false">SUM(Z27:Z34)</f>
        <v>0</v>
      </c>
      <c r="AA35" s="147" t="n">
        <f aca="false">SUM(AA27:AA34)</f>
        <v>0</v>
      </c>
      <c r="AB35" s="147" t="n">
        <f aca="false">SUM(AB27:AB34)</f>
        <v>0</v>
      </c>
      <c r="AC35" s="147" t="n">
        <f aca="false">SUM(AC27:AC34)</f>
        <v>0</v>
      </c>
      <c r="AD35" s="147" t="n">
        <f aca="false">SUM(AD27:AD34)</f>
        <v>0</v>
      </c>
      <c r="AE35" s="147" t="n">
        <f aca="false">SUM(AE27:AE34)</f>
        <v>0</v>
      </c>
      <c r="AF35" s="147" t="n">
        <f aca="false">SUM(AF27:AF34)</f>
        <v>0</v>
      </c>
      <c r="AG35" s="147" t="n">
        <f aca="false">SUM(AG27:AG34)</f>
        <v>0</v>
      </c>
      <c r="AH35" s="147" t="n">
        <f aca="false">SUM(AH27:AH34)</f>
        <v>0</v>
      </c>
      <c r="AI35" s="147" t="n">
        <f aca="false">SUM(AI27:AI34)</f>
        <v>0</v>
      </c>
      <c r="AJ35" s="147" t="n">
        <f aca="false">SUM(AJ27:AJ34)</f>
        <v>0</v>
      </c>
      <c r="AK35" s="147" t="n">
        <f aca="false">SUM(AK27:AK34)</f>
        <v>0</v>
      </c>
      <c r="AL35" s="148" t="n">
        <f aca="false">SUM(G35:AK35)</f>
        <v>0</v>
      </c>
    </row>
    <row r="38" customFormat="false" ht="18" hidden="false" customHeight="true" outlineLevel="0" collapsed="false">
      <c r="B38" s="149" t="str">
        <f aca="false">VLOOKUP(27,TA,TI,FALSE())</f>
        <v>Wij verklaren de gegevens juist en volledig te hebben ingevuld. De verrichte projectarbeidsuren waren in het kader van een efficiënte en doelmatige projectuitvoering vereist.</v>
      </c>
      <c r="C38" s="149"/>
      <c r="D38" s="149"/>
      <c r="E38" s="149"/>
      <c r="F38" s="149"/>
      <c r="G38" s="149"/>
      <c r="H38" s="149"/>
      <c r="I38" s="149"/>
      <c r="J38" s="149"/>
      <c r="K38" s="149"/>
      <c r="L38" s="149"/>
      <c r="M38" s="149"/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  <c r="AD38" s="149"/>
      <c r="AE38" s="149"/>
      <c r="AF38" s="149"/>
      <c r="AG38" s="149"/>
      <c r="AH38" s="149"/>
      <c r="AI38" s="149"/>
      <c r="AJ38" s="149"/>
      <c r="AK38" s="149"/>
      <c r="AL38" s="149"/>
    </row>
    <row r="39" customFormat="false" ht="14.25" hidden="false" customHeight="true" outlineLevel="0" collapsed="false">
      <c r="B39" s="149"/>
      <c r="C39" s="149"/>
      <c r="D39" s="149"/>
      <c r="E39" s="149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49"/>
      <c r="AD39" s="149"/>
      <c r="AE39" s="149"/>
      <c r="AF39" s="149"/>
      <c r="AG39" s="149"/>
      <c r="AH39" s="149"/>
      <c r="AI39" s="149"/>
      <c r="AJ39" s="149"/>
      <c r="AK39" s="149"/>
      <c r="AL39" s="149"/>
    </row>
    <row r="47" customFormat="false" ht="13.8" hidden="false" customHeight="false" outlineLevel="0" collapsed="false">
      <c r="B47" s="60"/>
      <c r="C47" s="60"/>
      <c r="D47" s="60"/>
      <c r="E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</row>
    <row r="49" s="77" customFormat="true" ht="22.95" hidden="false" customHeight="true" outlineLevel="0" collapsed="false">
      <c r="B49" s="150" t="str">
        <f aca="false">VLOOKUP(24,TA,TI,FALSE())</f>
        <v>Plaats, datum</v>
      </c>
      <c r="C49" s="150"/>
      <c r="D49" s="150"/>
      <c r="E49" s="150"/>
      <c r="F49" s="63"/>
      <c r="K49" s="150" t="str">
        <f aca="false">VLOOKUP(25,TA,TI,FALSE())</f>
        <v>Handtekening medewerker</v>
      </c>
      <c r="L49" s="150"/>
      <c r="M49" s="150"/>
      <c r="N49" s="150"/>
      <c r="O49" s="150"/>
      <c r="P49" s="150"/>
      <c r="Q49" s="150"/>
      <c r="R49" s="150"/>
      <c r="S49" s="150"/>
      <c r="T49" s="150"/>
      <c r="U49" s="150"/>
      <c r="V49" s="150"/>
      <c r="AA49" s="150" t="str">
        <f aca="false">VLOOKUP(26,TA,TI,FALSE())</f>
        <v>Handtekening leidinggevende</v>
      </c>
      <c r="AB49" s="150"/>
      <c r="AC49" s="150"/>
      <c r="AD49" s="150"/>
      <c r="AE49" s="150"/>
      <c r="AF49" s="150"/>
      <c r="AG49" s="150"/>
      <c r="AH49" s="150"/>
      <c r="AI49" s="150"/>
      <c r="AJ49" s="150"/>
      <c r="AK49" s="150"/>
      <c r="AL49" s="150"/>
    </row>
    <row r="51" customFormat="false" ht="13.8" hidden="false" customHeight="false" outlineLevel="0" collapsed="false">
      <c r="B51" s="151" t="str">
        <f aca="false">+Jun!B51</f>
        <v>Elke verandering aan dit bestand maakt de urenstaten ongeldig en kan leiden tot afkeuring daarvan.</v>
      </c>
      <c r="C51" s="151"/>
      <c r="D51" s="151"/>
      <c r="E51" s="151"/>
      <c r="F51" s="151"/>
      <c r="G51" s="151"/>
      <c r="H51" s="151"/>
      <c r="I51" s="151"/>
      <c r="J51" s="151"/>
      <c r="K51" s="151"/>
      <c r="L51" s="151"/>
      <c r="M51" s="151"/>
      <c r="N51" s="151"/>
      <c r="O51" s="151"/>
      <c r="P51" s="151"/>
      <c r="Q51" s="151"/>
      <c r="R51" s="151"/>
      <c r="S51" s="151"/>
      <c r="T51" s="151"/>
      <c r="U51" s="151"/>
      <c r="V51" s="151"/>
      <c r="W51" s="151"/>
      <c r="X51" s="151"/>
      <c r="Y51" s="151"/>
      <c r="Z51" s="151"/>
      <c r="AA51" s="151"/>
      <c r="AB51" s="151"/>
      <c r="AC51" s="151"/>
      <c r="AD51" s="151"/>
      <c r="AE51" s="151"/>
      <c r="AF51" s="151"/>
      <c r="AG51" s="151"/>
      <c r="AH51" s="151"/>
      <c r="AI51" s="151"/>
      <c r="AJ51" s="151"/>
      <c r="AK51" s="151"/>
      <c r="AL51" s="151"/>
    </row>
  </sheetData>
  <sheetProtection algorithmName="SHA-512" hashValue="AVmSycqYlnAbte+07ymwgmR49nwgw0pl1nwt7qvmQ6roNpwclxxMq86uckmlzFDHM8+GA1a4ZQM9VYHoQtTszw==" saltValue="Rk/PynsXt0D22Uhr3EAyQw==" spinCount="100000" sheet="true" objects="true" scenarios="true"/>
  <mergeCells count="28">
    <mergeCell ref="G1:AL1"/>
    <mergeCell ref="G2:AL2"/>
    <mergeCell ref="V3:W3"/>
    <mergeCell ref="G4:H4"/>
    <mergeCell ref="L4:N4"/>
    <mergeCell ref="X4:Y4"/>
    <mergeCell ref="Z4:AA4"/>
    <mergeCell ref="G6:AA6"/>
    <mergeCell ref="G8:AA8"/>
    <mergeCell ref="B10:E10"/>
    <mergeCell ref="G10:AA10"/>
    <mergeCell ref="B12:C12"/>
    <mergeCell ref="G12:AA12"/>
    <mergeCell ref="AD12:AJ13"/>
    <mergeCell ref="B13:C13"/>
    <mergeCell ref="G13:AA13"/>
    <mergeCell ref="B14:C14"/>
    <mergeCell ref="G14:AA14"/>
    <mergeCell ref="B15:C15"/>
    <mergeCell ref="G15:AA15"/>
    <mergeCell ref="B16:C16"/>
    <mergeCell ref="G16:AA16"/>
    <mergeCell ref="C21:E21"/>
    <mergeCell ref="B38:AL39"/>
    <mergeCell ref="B49:E49"/>
    <mergeCell ref="K49:V49"/>
    <mergeCell ref="AA49:AL49"/>
    <mergeCell ref="B51:AL51"/>
  </mergeCells>
  <conditionalFormatting sqref="G18:G35">
    <cfRule type="expression" priority="2" aboveAverage="0" equalAverage="0" bottom="0" percent="0" rank="0" text="" dxfId="182">
      <formula>+$G$20=1</formula>
    </cfRule>
  </conditionalFormatting>
  <conditionalFormatting sqref="H18:H35">
    <cfRule type="expression" priority="3" aboveAverage="0" equalAverage="0" bottom="0" percent="0" rank="0" text="" dxfId="183">
      <formula>+$H$20=1</formula>
    </cfRule>
  </conditionalFormatting>
  <conditionalFormatting sqref="I18:I35">
    <cfRule type="expression" priority="4" aboveAverage="0" equalAverage="0" bottom="0" percent="0" rank="0" text="" dxfId="184">
      <formula>+$I$20=1</formula>
    </cfRule>
  </conditionalFormatting>
  <conditionalFormatting sqref="J18:J35">
    <cfRule type="expression" priority="5" aboveAverage="0" equalAverage="0" bottom="0" percent="0" rank="0" text="" dxfId="185">
      <formula>+$J$20=1</formula>
    </cfRule>
  </conditionalFormatting>
  <conditionalFormatting sqref="K18:K35">
    <cfRule type="expression" priority="6" aboveAverage="0" equalAverage="0" bottom="0" percent="0" rank="0" text="" dxfId="186">
      <formula>+$K$20=1</formula>
    </cfRule>
  </conditionalFormatting>
  <conditionalFormatting sqref="L18:L35">
    <cfRule type="expression" priority="7" aboveAverage="0" equalAverage="0" bottom="0" percent="0" rank="0" text="" dxfId="187">
      <formula>+$L$20=1</formula>
    </cfRule>
  </conditionalFormatting>
  <conditionalFormatting sqref="M18:M35">
    <cfRule type="expression" priority="8" aboveAverage="0" equalAverage="0" bottom="0" percent="0" rank="0" text="" dxfId="188">
      <formula>+$M$20=1</formula>
    </cfRule>
  </conditionalFormatting>
  <conditionalFormatting sqref="N18:N35">
    <cfRule type="expression" priority="9" aboveAverage="0" equalAverage="0" bottom="0" percent="0" rank="0" text="" dxfId="189">
      <formula>+$N$20=1</formula>
    </cfRule>
  </conditionalFormatting>
  <conditionalFormatting sqref="O18:O35">
    <cfRule type="expression" priority="10" aboveAverage="0" equalAverage="0" bottom="0" percent="0" rank="0" text="" dxfId="190">
      <formula>+$O$20=1</formula>
    </cfRule>
  </conditionalFormatting>
  <conditionalFormatting sqref="P18:P35">
    <cfRule type="expression" priority="11" aboveAverage="0" equalAverage="0" bottom="0" percent="0" rank="0" text="" dxfId="191">
      <formula>+$P$20=1</formula>
    </cfRule>
  </conditionalFormatting>
  <conditionalFormatting sqref="Q18:Q35">
    <cfRule type="expression" priority="12" aboveAverage="0" equalAverage="0" bottom="0" percent="0" rank="0" text="" dxfId="192">
      <formula>+$Q$20=1</formula>
    </cfRule>
  </conditionalFormatting>
  <conditionalFormatting sqref="R18:R35">
    <cfRule type="expression" priority="13" aboveAverage="0" equalAverage="0" bottom="0" percent="0" rank="0" text="" dxfId="193">
      <formula>+$R$20=1</formula>
    </cfRule>
  </conditionalFormatting>
  <conditionalFormatting sqref="S18:S35">
    <cfRule type="expression" priority="14" aboveAverage="0" equalAverage="0" bottom="0" percent="0" rank="0" text="" dxfId="194">
      <formula>+$S$20=1</formula>
    </cfRule>
  </conditionalFormatting>
  <conditionalFormatting sqref="T18:T35">
    <cfRule type="expression" priority="15" aboveAverage="0" equalAverage="0" bottom="0" percent="0" rank="0" text="" dxfId="195">
      <formula>+$T$20=1</formula>
    </cfRule>
  </conditionalFormatting>
  <conditionalFormatting sqref="U18:U35">
    <cfRule type="expression" priority="16" aboveAverage="0" equalAverage="0" bottom="0" percent="0" rank="0" text="" dxfId="196">
      <formula>+$U$20=1</formula>
    </cfRule>
  </conditionalFormatting>
  <conditionalFormatting sqref="V18:V35">
    <cfRule type="expression" priority="17" aboveAverage="0" equalAverage="0" bottom="0" percent="0" rank="0" text="" dxfId="197">
      <formula>+$V$20=1</formula>
    </cfRule>
  </conditionalFormatting>
  <conditionalFormatting sqref="W18:W35">
    <cfRule type="expression" priority="18" aboveAverage="0" equalAverage="0" bottom="0" percent="0" rank="0" text="" dxfId="198">
      <formula>+$W$20=1</formula>
    </cfRule>
  </conditionalFormatting>
  <conditionalFormatting sqref="X18:X35">
    <cfRule type="expression" priority="19" aboveAverage="0" equalAverage="0" bottom="0" percent="0" rank="0" text="" dxfId="199">
      <formula>+$X$20=1</formula>
    </cfRule>
  </conditionalFormatting>
  <conditionalFormatting sqref="Y18:Y35">
    <cfRule type="expression" priority="20" aboveAverage="0" equalAverage="0" bottom="0" percent="0" rank="0" text="" dxfId="200">
      <formula>+$Y$20=1</formula>
    </cfRule>
  </conditionalFormatting>
  <conditionalFormatting sqref="Z18:Z35">
    <cfRule type="expression" priority="21" aboveAverage="0" equalAverage="0" bottom="0" percent="0" rank="0" text="" dxfId="201">
      <formula>+$Z$20=1</formula>
    </cfRule>
  </conditionalFormatting>
  <conditionalFormatting sqref="AA18:AA35">
    <cfRule type="expression" priority="22" aboveAverage="0" equalAverage="0" bottom="0" percent="0" rank="0" text="" dxfId="202">
      <formula>+$AA$20=1</formula>
    </cfRule>
  </conditionalFormatting>
  <conditionalFormatting sqref="AB18:AB35">
    <cfRule type="expression" priority="23" aboveAverage="0" equalAverage="0" bottom="0" percent="0" rank="0" text="" dxfId="203">
      <formula>+$AB$20=1</formula>
    </cfRule>
  </conditionalFormatting>
  <conditionalFormatting sqref="AC18:AC35">
    <cfRule type="expression" priority="24" aboveAverage="0" equalAverage="0" bottom="0" percent="0" rank="0" text="" dxfId="204">
      <formula>+$AC$20=1</formula>
    </cfRule>
  </conditionalFormatting>
  <conditionalFormatting sqref="AD18:AD35">
    <cfRule type="expression" priority="25" aboveAverage="0" equalAverage="0" bottom="0" percent="0" rank="0" text="" dxfId="205">
      <formula>+$AD$20=1</formula>
    </cfRule>
  </conditionalFormatting>
  <conditionalFormatting sqref="AE18:AE35">
    <cfRule type="expression" priority="26" aboveAverage="0" equalAverage="0" bottom="0" percent="0" rank="0" text="" dxfId="206">
      <formula>$AE$20=1</formula>
    </cfRule>
  </conditionalFormatting>
  <conditionalFormatting sqref="AF18:AF35">
    <cfRule type="expression" priority="27" aboveAverage="0" equalAverage="0" bottom="0" percent="0" rank="0" text="" dxfId="207">
      <formula>+$AF$20=1</formula>
    </cfRule>
  </conditionalFormatting>
  <conditionalFormatting sqref="AG18:AG35">
    <cfRule type="expression" priority="28" aboveAverage="0" equalAverage="0" bottom="0" percent="0" rank="0" text="" dxfId="208">
      <formula>+$AG$20=1</formula>
    </cfRule>
  </conditionalFormatting>
  <conditionalFormatting sqref="AH18:AH35">
    <cfRule type="expression" priority="29" aboveAverage="0" equalAverage="0" bottom="0" percent="0" rank="0" text="" dxfId="209">
      <formula>+$AH$20=1</formula>
    </cfRule>
  </conditionalFormatting>
  <conditionalFormatting sqref="AI18:AI35">
    <cfRule type="expression" priority="30" aboveAverage="0" equalAverage="0" bottom="0" percent="0" rank="0" text="" dxfId="210">
      <formula>+$AI$20=1</formula>
    </cfRule>
  </conditionalFormatting>
  <conditionalFormatting sqref="AJ18:AJ35">
    <cfRule type="expression" priority="31" aboveAverage="0" equalAverage="0" bottom="0" percent="0" rank="0" text="" dxfId="211">
      <formula>+$AJ$20=1</formula>
    </cfRule>
  </conditionalFormatting>
  <conditionalFormatting sqref="AK18:AK35">
    <cfRule type="expression" priority="32" aboveAverage="0" equalAverage="0" bottom="0" percent="0" rank="0" text="" dxfId="212">
      <formula>+$AK$20=1</formula>
    </cfRule>
  </conditionalFormatting>
  <printOptions headings="false" gridLines="false" gridLinesSet="true" horizontalCentered="true" verticalCentered="true"/>
  <pageMargins left="0.236111111111111" right="0.196527777777778" top="0.747916666666667" bottom="0.31527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B1:AL51"/>
  <sheetViews>
    <sheetView showFormulas="false" showGridLines="true" showRowColHeaders="true" showZeros="true" rightToLeft="false" tabSelected="false" showOutlineSymbols="true" defaultGridColor="true" view="normal" topLeftCell="A17" colorId="64" zoomScale="80" zoomScaleNormal="80" zoomScalePageLayoutView="100" workbookViewId="0">
      <selection pane="topLeft" activeCell="G22" activeCellId="0" sqref="G22"/>
    </sheetView>
  </sheetViews>
  <sheetFormatPr defaultColWidth="9.12109375" defaultRowHeight="13.8" zeroHeight="false" outlineLevelRow="0" outlineLevelCol="0"/>
  <cols>
    <col collapsed="false" customWidth="true" hidden="false" outlineLevel="0" max="1" min="1" style="2" width="3.89"/>
    <col collapsed="false" customWidth="true" hidden="false" outlineLevel="0" max="2" min="2" style="2" width="2.99"/>
    <col collapsed="false" customWidth="true" hidden="false" outlineLevel="0" max="3" min="3" style="2" width="8"/>
    <col collapsed="false" customWidth="true" hidden="false" outlineLevel="0" max="4" min="4" style="2" width="3.11"/>
    <col collapsed="false" customWidth="true" hidden="false" outlineLevel="0" max="5" min="5" style="2" width="41.67"/>
    <col collapsed="false" customWidth="true" hidden="false" outlineLevel="0" max="6" min="6" style="2" width="2.11"/>
    <col collapsed="false" customWidth="true" hidden="false" outlineLevel="0" max="37" min="7" style="2" width="7.56"/>
    <col collapsed="false" customWidth="true" hidden="false" outlineLevel="0" max="38" min="38" style="2" width="9.56"/>
    <col collapsed="false" customWidth="false" hidden="false" outlineLevel="0" max="1024" min="39" style="2" width="9.11"/>
  </cols>
  <sheetData>
    <row r="1" customFormat="false" ht="30" hidden="false" customHeight="true" outlineLevel="0" collapsed="false">
      <c r="G1" s="91" t="str">
        <f aca="false">VLOOKUP(22,TA,TI,FALSE())</f>
        <v>Maandoverzicht gewerkte uren</v>
      </c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</row>
    <row r="2" customFormat="false" ht="13.8" hidden="false" customHeight="false" outlineLevel="0" collapsed="false">
      <c r="G2" s="92" t="str">
        <f aca="false">VLOOKUP(23,TA,TI,FALSE())</f>
        <v>Voor een project binnen het Interreg VI A-programma Deutschland-Nederland</v>
      </c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</row>
    <row r="3" customFormat="false" ht="13.8" hidden="false" customHeight="false" outlineLevel="0" collapsed="false">
      <c r="V3" s="8"/>
      <c r="W3" s="8"/>
    </row>
    <row r="4" customFormat="false" ht="24.6" hidden="false" customHeight="false" outlineLevel="0" collapsed="false">
      <c r="B4" s="20" t="str">
        <f aca="false">VLOOKUP(1,TA,TI,FALSE())</f>
        <v>Jaar</v>
      </c>
      <c r="G4" s="93" t="n">
        <f aca="false">+Overzicht!G5</f>
        <v>2024</v>
      </c>
      <c r="H4" s="93"/>
      <c r="J4" s="76" t="str">
        <f aca="false">VLOOKUP(5,TA,TI,FALSE())</f>
        <v>Maand</v>
      </c>
      <c r="L4" s="221" t="str">
        <f aca="false">VLOOKUP(16,TA,+Sheet2!L1+2,FALSE())</f>
        <v>Augustus</v>
      </c>
      <c r="M4" s="221"/>
      <c r="N4" s="221"/>
      <c r="X4" s="94" t="s">
        <v>5</v>
      </c>
      <c r="Y4" s="94"/>
      <c r="Z4" s="95" t="n">
        <f aca="false">+Overzicht!N24</f>
        <v>1</v>
      </c>
      <c r="AA4" s="95"/>
    </row>
    <row r="5" customFormat="false" ht="17.4" hidden="false" customHeight="false" outlineLevel="0" collapsed="false">
      <c r="B5" s="20"/>
    </row>
    <row r="6" customFormat="false" ht="21" hidden="false" customHeight="false" outlineLevel="0" collapsed="false">
      <c r="B6" s="96" t="str">
        <f aca="false">VLOOKUP(2,TA,TI,FALSE())</f>
        <v>Voor- en achternaam projectmedewerker</v>
      </c>
      <c r="D6" s="97"/>
      <c r="E6" s="97"/>
      <c r="F6" s="97"/>
      <c r="G6" s="98" t="n">
        <f aca="false">+Overzicht!G7</f>
        <v>0</v>
      </c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</row>
    <row r="7" customFormat="false" ht="17.4" hidden="false" customHeight="false" outlineLevel="0" collapsed="false">
      <c r="B7" s="99"/>
      <c r="D7" s="100"/>
      <c r="E7" s="100"/>
      <c r="F7" s="100"/>
    </row>
    <row r="8" customFormat="false" ht="21" hidden="false" customHeight="false" outlineLevel="0" collapsed="false">
      <c r="B8" s="20" t="str">
        <f aca="false">VLOOKUP(3,TA,TI,FALSE())</f>
        <v>Projectpartner waarvoor gewerkt is</v>
      </c>
      <c r="G8" s="98" t="n">
        <f aca="false">+Overzicht!G9</f>
        <v>0</v>
      </c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</row>
    <row r="9" customFormat="false" ht="17.4" hidden="false" customHeight="false" outlineLevel="0" collapsed="false">
      <c r="C9" s="20"/>
    </row>
    <row r="10" customFormat="false" ht="18" hidden="false" customHeight="true" outlineLevel="0" collapsed="false">
      <c r="B10" s="101" t="str">
        <f aca="false">VLOOKUP(47,TA,TI,FALSE())</f>
        <v>Projectnummer en -naam (Interreg DE-NL)</v>
      </c>
      <c r="C10" s="101"/>
      <c r="D10" s="101"/>
      <c r="E10" s="101"/>
      <c r="G10" s="102" t="str">
        <f aca="false">VLOOKUP(48,TA,TI,FALSE())</f>
        <v>Goedgekeurde functiegroep (FG) &amp; projectfunctie - InterDB</v>
      </c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C10" s="37"/>
      <c r="AD10" s="37" t="s">
        <v>6</v>
      </c>
      <c r="AE10" s="108" t="n">
        <f aca="false">+Overzicht!S12</f>
        <v>0</v>
      </c>
    </row>
    <row r="11" customFormat="false" ht="18" hidden="false" customHeight="true" outlineLevel="0" collapsed="false">
      <c r="B11" s="32"/>
      <c r="C11" s="32"/>
      <c r="D11" s="32"/>
      <c r="E11" s="32"/>
      <c r="G11" s="106"/>
      <c r="H11" s="106"/>
      <c r="I11" s="106"/>
      <c r="J11" s="106"/>
      <c r="K11" s="106"/>
      <c r="L11" s="106"/>
      <c r="M11" s="106"/>
      <c r="N11" s="106"/>
      <c r="O11" s="106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C11" s="37"/>
      <c r="AD11" s="37"/>
      <c r="AE11" s="108"/>
    </row>
    <row r="12" customFormat="false" ht="24" hidden="false" customHeight="true" outlineLevel="0" collapsed="false">
      <c r="B12" s="109" t="n">
        <f aca="false">IF(+C22="","",+C22)</f>
        <v>32010</v>
      </c>
      <c r="C12" s="109"/>
      <c r="D12" s="32"/>
      <c r="E12" s="32" t="str">
        <f aca="false">IF(+E22="","",+E22)</f>
        <v>EKW</v>
      </c>
      <c r="G12" s="110" t="str">
        <f aca="false">IFERROR(CONCATENATE(IF(VLOOKUP(+B12,PRF,17,FALSE())="","",VLOOKUP(+B12,PRF,17,FALSE()))," - ",IF(VLOOKUP(+B12,PRF,5,FALSE())="","",VLOOKUP(+B12,PRF,5,FALSE()))),"")</f>
        <v>3 - Docent</v>
      </c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C12" s="37"/>
      <c r="AD12" s="112"/>
      <c r="AE12" s="112"/>
      <c r="AF12" s="112"/>
      <c r="AG12" s="112"/>
      <c r="AH12" s="112"/>
      <c r="AI12" s="112"/>
      <c r="AJ12" s="112"/>
    </row>
    <row r="13" customFormat="false" ht="24" hidden="false" customHeight="true" outlineLevel="0" collapsed="false">
      <c r="B13" s="109" t="str">
        <f aca="false">IF(+C23="","",+C23)</f>
        <v/>
      </c>
      <c r="C13" s="109"/>
      <c r="D13" s="32"/>
      <c r="E13" s="32" t="str">
        <f aca="false">IF(+E23="","",+E23)</f>
        <v/>
      </c>
      <c r="G13" s="110" t="str">
        <f aca="false">IFERROR(CONCATENATE(IF(VLOOKUP(+B13,PRF,17,FALSE())="","",VLOOKUP(+B13,PRF,17,FALSE()))," - ",IF(VLOOKUP(+B13,PRF,5,FALSE())="","",VLOOKUP(+B13,PRF,5,FALSE()))),"")</f>
        <v/>
      </c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C13" s="37"/>
      <c r="AD13" s="112"/>
      <c r="AE13" s="112"/>
      <c r="AF13" s="112"/>
      <c r="AG13" s="112"/>
      <c r="AH13" s="112"/>
      <c r="AI13" s="112"/>
      <c r="AJ13" s="112"/>
    </row>
    <row r="14" customFormat="false" ht="24" hidden="false" customHeight="true" outlineLevel="0" collapsed="false">
      <c r="B14" s="109" t="str">
        <f aca="false">IF(+C24="","",+C24)</f>
        <v/>
      </c>
      <c r="C14" s="109"/>
      <c r="D14" s="32"/>
      <c r="E14" s="32" t="str">
        <f aca="false">IF(+E24="","",+E24)</f>
        <v/>
      </c>
      <c r="G14" s="110" t="str">
        <f aca="false">IFERROR(CONCATENATE(IF(VLOOKUP(+B14,PRF,17,FALSE())="","",VLOOKUP(+B14,PRF,17,FALSE()))," - ",IF(VLOOKUP(+B14,PRF,5,FALSE())="","",VLOOKUP(+B14,PRF,5,FALSE()))),"")</f>
        <v/>
      </c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</row>
    <row r="15" customFormat="false" ht="24" hidden="false" customHeight="true" outlineLevel="0" collapsed="false">
      <c r="B15" s="109" t="str">
        <f aca="false">IF(+C25="","",+C25)</f>
        <v/>
      </c>
      <c r="C15" s="109"/>
      <c r="D15" s="32"/>
      <c r="E15" s="32" t="str">
        <f aca="false">IF(+E25="","",+E25)</f>
        <v/>
      </c>
      <c r="G15" s="110" t="str">
        <f aca="false">IFERROR(CONCATENATE(IF(VLOOKUP(+B15,PRF,17,FALSE())="","",VLOOKUP(+B15,PRF,17,FALSE()))," - ",IF(VLOOKUP(+B15,PRF,5,FALSE())="","",VLOOKUP(+B15,PRF,5,FALSE()))),"")</f>
        <v/>
      </c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</row>
    <row r="16" customFormat="false" ht="24" hidden="false" customHeight="true" outlineLevel="0" collapsed="false">
      <c r="B16" s="109" t="str">
        <f aca="false">IF(+C26="","",+C26)</f>
        <v/>
      </c>
      <c r="C16" s="109"/>
      <c r="D16" s="32"/>
      <c r="E16" s="32" t="str">
        <f aca="false">IF(+E26="","",+E26)</f>
        <v/>
      </c>
      <c r="G16" s="110" t="str">
        <f aca="false">IFERROR(CONCATENATE(IF(VLOOKUP(+B16,PRF,17,FALSE())="","",VLOOKUP(+B16,PRF,17,FALSE()))," - ",IF(VLOOKUP(+B16,PRF,5,FALSE())="","",VLOOKUP(+B16,PRF,5,FALSE()))),"")</f>
        <v/>
      </c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</row>
    <row r="17" s="37" customFormat="true" ht="13.8" hidden="false" customHeight="false" outlineLevel="0" collapsed="false">
      <c r="G17" s="38" t="n">
        <f aca="false">+Jul!AK17+1</f>
        <v>45505</v>
      </c>
      <c r="H17" s="38" t="n">
        <f aca="false">+G17+1</f>
        <v>45506</v>
      </c>
      <c r="I17" s="38" t="n">
        <f aca="false">+H17+1</f>
        <v>45507</v>
      </c>
      <c r="J17" s="38" t="n">
        <f aca="false">+I17+1</f>
        <v>45508</v>
      </c>
      <c r="K17" s="38" t="n">
        <f aca="false">+J17+1</f>
        <v>45509</v>
      </c>
      <c r="L17" s="38" t="n">
        <f aca="false">+K17+1</f>
        <v>45510</v>
      </c>
      <c r="M17" s="38" t="n">
        <f aca="false">+L17+1</f>
        <v>45511</v>
      </c>
      <c r="N17" s="38" t="n">
        <f aca="false">+M17+1</f>
        <v>45512</v>
      </c>
      <c r="O17" s="38" t="n">
        <f aca="false">+N17+1</f>
        <v>45513</v>
      </c>
      <c r="P17" s="38" t="n">
        <f aca="false">+O17+1</f>
        <v>45514</v>
      </c>
      <c r="Q17" s="38" t="n">
        <f aca="false">+P17+1</f>
        <v>45515</v>
      </c>
      <c r="R17" s="38" t="n">
        <f aca="false">+Q17+1</f>
        <v>45516</v>
      </c>
      <c r="S17" s="38" t="n">
        <f aca="false">+R17+1</f>
        <v>45517</v>
      </c>
      <c r="T17" s="38" t="n">
        <f aca="false">+S17+1</f>
        <v>45518</v>
      </c>
      <c r="U17" s="38" t="n">
        <f aca="false">+T17+1</f>
        <v>45519</v>
      </c>
      <c r="V17" s="38" t="n">
        <f aca="false">+U17+1</f>
        <v>45520</v>
      </c>
      <c r="W17" s="38" t="n">
        <f aca="false">+V17+1</f>
        <v>45521</v>
      </c>
      <c r="X17" s="38" t="n">
        <f aca="false">+W17+1</f>
        <v>45522</v>
      </c>
      <c r="Y17" s="38" t="n">
        <f aca="false">+X17+1</f>
        <v>45523</v>
      </c>
      <c r="Z17" s="38" t="n">
        <f aca="false">+Y17+1</f>
        <v>45524</v>
      </c>
      <c r="AA17" s="38" t="n">
        <f aca="false">+Z17+1</f>
        <v>45525</v>
      </c>
      <c r="AB17" s="38" t="n">
        <f aca="false">+AA17+1</f>
        <v>45526</v>
      </c>
      <c r="AC17" s="38" t="n">
        <f aca="false">+AB17+1</f>
        <v>45527</v>
      </c>
      <c r="AD17" s="38" t="n">
        <f aca="false">+AC17+1</f>
        <v>45528</v>
      </c>
      <c r="AE17" s="38" t="n">
        <f aca="false">+AD17+1</f>
        <v>45529</v>
      </c>
      <c r="AF17" s="38" t="n">
        <f aca="false">+AE17+1</f>
        <v>45530</v>
      </c>
      <c r="AG17" s="38" t="n">
        <f aca="false">+AF17+1</f>
        <v>45531</v>
      </c>
      <c r="AH17" s="38" t="n">
        <f aca="false">+AG17+1</f>
        <v>45532</v>
      </c>
      <c r="AI17" s="38" t="n">
        <f aca="false">+AH17+1</f>
        <v>45533</v>
      </c>
      <c r="AJ17" s="38" t="n">
        <f aca="false">+AI17+1</f>
        <v>45534</v>
      </c>
      <c r="AK17" s="38" t="n">
        <f aca="false">+AJ17+1</f>
        <v>45535</v>
      </c>
    </row>
    <row r="18" customFormat="false" ht="15.6" hidden="false" customHeight="false" outlineLevel="0" collapsed="false">
      <c r="B18" s="40"/>
      <c r="C18" s="114"/>
      <c r="D18" s="115"/>
      <c r="E18" s="116" t="str">
        <f aca="false">CONCATENATE(VLOOKUP(37,TA,TI,FALSE()),": ")</f>
        <v>Dag: </v>
      </c>
      <c r="F18" s="116"/>
      <c r="G18" s="117" t="n">
        <v>1</v>
      </c>
      <c r="H18" s="118" t="n">
        <f aca="false">+G18+1</f>
        <v>2</v>
      </c>
      <c r="I18" s="118" t="n">
        <f aca="false">+H18+1</f>
        <v>3</v>
      </c>
      <c r="J18" s="118" t="n">
        <f aca="false">+I18+1</f>
        <v>4</v>
      </c>
      <c r="K18" s="118" t="n">
        <f aca="false">+J18+1</f>
        <v>5</v>
      </c>
      <c r="L18" s="118" t="n">
        <f aca="false">+K18+1</f>
        <v>6</v>
      </c>
      <c r="M18" s="118" t="n">
        <f aca="false">+L18+1</f>
        <v>7</v>
      </c>
      <c r="N18" s="118" t="n">
        <f aca="false">+M18+1</f>
        <v>8</v>
      </c>
      <c r="O18" s="118" t="n">
        <f aca="false">+N18+1</f>
        <v>9</v>
      </c>
      <c r="P18" s="118" t="n">
        <f aca="false">+O18+1</f>
        <v>10</v>
      </c>
      <c r="Q18" s="118" t="n">
        <f aca="false">+P18+1</f>
        <v>11</v>
      </c>
      <c r="R18" s="118" t="n">
        <f aca="false">+Q18+1</f>
        <v>12</v>
      </c>
      <c r="S18" s="118" t="n">
        <f aca="false">+R18+1</f>
        <v>13</v>
      </c>
      <c r="T18" s="118" t="n">
        <f aca="false">+S18+1</f>
        <v>14</v>
      </c>
      <c r="U18" s="118" t="n">
        <f aca="false">+T18+1</f>
        <v>15</v>
      </c>
      <c r="V18" s="118" t="n">
        <f aca="false">+U18+1</f>
        <v>16</v>
      </c>
      <c r="W18" s="118" t="n">
        <f aca="false">+V18+1</f>
        <v>17</v>
      </c>
      <c r="X18" s="118" t="n">
        <f aca="false">+W18+1</f>
        <v>18</v>
      </c>
      <c r="Y18" s="118" t="n">
        <f aca="false">+X18+1</f>
        <v>19</v>
      </c>
      <c r="Z18" s="118" t="n">
        <f aca="false">+Y18+1</f>
        <v>20</v>
      </c>
      <c r="AA18" s="118" t="n">
        <f aca="false">+Z18+1</f>
        <v>21</v>
      </c>
      <c r="AB18" s="118" t="n">
        <f aca="false">+AA18+1</f>
        <v>22</v>
      </c>
      <c r="AC18" s="118" t="n">
        <f aca="false">+AB18+1</f>
        <v>23</v>
      </c>
      <c r="AD18" s="118" t="n">
        <f aca="false">+AC18+1</f>
        <v>24</v>
      </c>
      <c r="AE18" s="118" t="n">
        <f aca="false">+AD18+1</f>
        <v>25</v>
      </c>
      <c r="AF18" s="118" t="n">
        <f aca="false">+AE18+1</f>
        <v>26</v>
      </c>
      <c r="AG18" s="118" t="n">
        <f aca="false">+AF18+1</f>
        <v>27</v>
      </c>
      <c r="AH18" s="118" t="n">
        <f aca="false">+AG18+1</f>
        <v>28</v>
      </c>
      <c r="AI18" s="118" t="n">
        <f aca="false">+AH18+1</f>
        <v>29</v>
      </c>
      <c r="AJ18" s="118" t="n">
        <f aca="false">+AI18+1</f>
        <v>30</v>
      </c>
      <c r="AK18" s="118" t="n">
        <f aca="false">+AJ18+1</f>
        <v>31</v>
      </c>
      <c r="AL18" s="119" t="str">
        <f aca="false">VLOOKUP(7,TA,TI,FALSE())</f>
        <v>Totaal</v>
      </c>
    </row>
    <row r="19" customFormat="false" ht="15.6" hidden="false" customHeight="false" outlineLevel="0" collapsed="false">
      <c r="B19" s="45"/>
      <c r="C19" s="120" t="str">
        <f aca="false">VLOOKUP(6,TA,TI,FALSE())</f>
        <v>Werkzaamheden:</v>
      </c>
      <c r="D19" s="121"/>
      <c r="E19" s="121"/>
      <c r="F19" s="121"/>
      <c r="G19" s="122" t="str">
        <f aca="false">IF(TI=2,IF(WEEKDAY(G17)=1,"Zo",IF(WEEKDAY(G17)=2,"Ma",IF(WEEKDAY(G17)=3,"Di",IF(WEEKDAY(G17)=4,"Wo",IF(WEEKDAY(G17)=5,"Do",IF(WEEKDAY(G17)=6,"Vr",IF(WEEKDAY(G17)=7,"Za"))))))),IF(WEEKDAY(G17)=1,"So",IF(WEEKDAY(G17)=2,"Mo",IF(WEEKDAY(G17)=3,"Di",IF(WEEKDAY(G17)=4,"Mi",IF(WEEKDAY(G17)=5,"Do",IF(WEEKDAY(G17)=6,"Fr",IF(WEEKDAY(G17)=7,"Sa"))))))))</f>
        <v>Do</v>
      </c>
      <c r="H19" s="123" t="str">
        <f aca="false">IF(TI=2,IF(WEEKDAY(H17)=1,"Zo",IF(WEEKDAY(H17)=2,"Ma",IF(WEEKDAY(H17)=3,"Di",IF(WEEKDAY(H17)=4,"Wo",IF(WEEKDAY(H17)=5,"Do",IF(WEEKDAY(H17)=6,"Vr",IF(WEEKDAY(H17)=7,"Za"))))))),IF(WEEKDAY(H17)=1,"So",IF(WEEKDAY(H17)=2,"Mo",IF(WEEKDAY(H17)=3,"Di",IF(WEEKDAY(H17)=4,"Mi",IF(WEEKDAY(H17)=5,"Do",IF(WEEKDAY(H17)=6,"Fr",IF(WEEKDAY(H17)=7,"Sa"))))))))</f>
        <v>Vr</v>
      </c>
      <c r="I19" s="123" t="str">
        <f aca="false">IF(TI=2,IF(WEEKDAY(I17)=1,"Zo",IF(WEEKDAY(I17)=2,"Ma",IF(WEEKDAY(I17)=3,"Di",IF(WEEKDAY(I17)=4,"Wo",IF(WEEKDAY(I17)=5,"Do",IF(WEEKDAY(I17)=6,"Vr",IF(WEEKDAY(I17)=7,"Za"))))))),IF(WEEKDAY(I17)=1,"So",IF(WEEKDAY(I17)=2,"Mo",IF(WEEKDAY(I17)=3,"Di",IF(WEEKDAY(I17)=4,"Mi",IF(WEEKDAY(I17)=5,"Do",IF(WEEKDAY(I17)=6,"Fr",IF(WEEKDAY(I17)=7,"Sa"))))))))</f>
        <v>Za</v>
      </c>
      <c r="J19" s="123" t="str">
        <f aca="false">IF(TI=2,IF(WEEKDAY(J17)=1,"Zo",IF(WEEKDAY(J17)=2,"Ma",IF(WEEKDAY(J17)=3,"Di",IF(WEEKDAY(J17)=4,"Wo",IF(WEEKDAY(J17)=5,"Do",IF(WEEKDAY(J17)=6,"Vr",IF(WEEKDAY(J17)=7,"Za"))))))),IF(WEEKDAY(J17)=1,"So",IF(WEEKDAY(J17)=2,"Mo",IF(WEEKDAY(J17)=3,"Di",IF(WEEKDAY(J17)=4,"Mi",IF(WEEKDAY(J17)=5,"Do",IF(WEEKDAY(J17)=6,"Fr",IF(WEEKDAY(J17)=7,"Sa"))))))))</f>
        <v>Zo</v>
      </c>
      <c r="K19" s="123" t="str">
        <f aca="false">IF(TI=2,IF(WEEKDAY(K17)=1,"Zo",IF(WEEKDAY(K17)=2,"Ma",IF(WEEKDAY(K17)=3,"Di",IF(WEEKDAY(K17)=4,"Wo",IF(WEEKDAY(K17)=5,"Do",IF(WEEKDAY(K17)=6,"Vr",IF(WEEKDAY(K17)=7,"Za"))))))),IF(WEEKDAY(K17)=1,"So",IF(WEEKDAY(K17)=2,"Mo",IF(WEEKDAY(K17)=3,"Di",IF(WEEKDAY(K17)=4,"Mi",IF(WEEKDAY(K17)=5,"Do",IF(WEEKDAY(K17)=6,"Fr",IF(WEEKDAY(K17)=7,"Sa"))))))))</f>
        <v>Ma</v>
      </c>
      <c r="L19" s="123" t="str">
        <f aca="false">IF(TI=2,IF(WEEKDAY(L17)=1,"Zo",IF(WEEKDAY(L17)=2,"Ma",IF(WEEKDAY(L17)=3,"Di",IF(WEEKDAY(L17)=4,"Wo",IF(WEEKDAY(L17)=5,"Do",IF(WEEKDAY(L17)=6,"Vr",IF(WEEKDAY(L17)=7,"Za"))))))),IF(WEEKDAY(L17)=1,"So",IF(WEEKDAY(L17)=2,"Mo",IF(WEEKDAY(L17)=3,"Di",IF(WEEKDAY(L17)=4,"Mi",IF(WEEKDAY(L17)=5,"Do",IF(WEEKDAY(L17)=6,"Fr",IF(WEEKDAY(L17)=7,"Sa"))))))))</f>
        <v>Di</v>
      </c>
      <c r="M19" s="123" t="str">
        <f aca="false">IF(TI=2,IF(WEEKDAY(M17)=1,"Zo",IF(WEEKDAY(M17)=2,"Ma",IF(WEEKDAY(M17)=3,"Di",IF(WEEKDAY(M17)=4,"Wo",IF(WEEKDAY(M17)=5,"Do",IF(WEEKDAY(M17)=6,"Vr",IF(WEEKDAY(M17)=7,"Za"))))))),IF(WEEKDAY(M17)=1,"So",IF(WEEKDAY(M17)=2,"Mo",IF(WEEKDAY(M17)=3,"Di",IF(WEEKDAY(M17)=4,"Mi",IF(WEEKDAY(M17)=5,"Do",IF(WEEKDAY(M17)=6,"Fr",IF(WEEKDAY(M17)=7,"Sa"))))))))</f>
        <v>Wo</v>
      </c>
      <c r="N19" s="123" t="str">
        <f aca="false">IF(TI=2,IF(WEEKDAY(N17)=1,"Zo",IF(WEEKDAY(N17)=2,"Ma",IF(WEEKDAY(N17)=3,"Di",IF(WEEKDAY(N17)=4,"Wo",IF(WEEKDAY(N17)=5,"Do",IF(WEEKDAY(N17)=6,"Vr",IF(WEEKDAY(N17)=7,"Za"))))))),IF(WEEKDAY(N17)=1,"So",IF(WEEKDAY(N17)=2,"Mo",IF(WEEKDAY(N17)=3,"Di",IF(WEEKDAY(N17)=4,"Mi",IF(WEEKDAY(N17)=5,"Do",IF(WEEKDAY(N17)=6,"Fr",IF(WEEKDAY(N17)=7,"Sa"))))))))</f>
        <v>Do</v>
      </c>
      <c r="O19" s="123" t="str">
        <f aca="false">IF(TI=2,IF(WEEKDAY(O17)=1,"Zo",IF(WEEKDAY(O17)=2,"Ma",IF(WEEKDAY(O17)=3,"Di",IF(WEEKDAY(O17)=4,"Wo",IF(WEEKDAY(O17)=5,"Do",IF(WEEKDAY(O17)=6,"Vr",IF(WEEKDAY(O17)=7,"Za"))))))),IF(WEEKDAY(O17)=1,"So",IF(WEEKDAY(O17)=2,"Mo",IF(WEEKDAY(O17)=3,"Di",IF(WEEKDAY(O17)=4,"Mi",IF(WEEKDAY(O17)=5,"Do",IF(WEEKDAY(O17)=6,"Fr",IF(WEEKDAY(O17)=7,"Sa"))))))))</f>
        <v>Vr</v>
      </c>
      <c r="P19" s="123" t="str">
        <f aca="false">IF(TI=2,IF(WEEKDAY(P17)=1,"Zo",IF(WEEKDAY(P17)=2,"Ma",IF(WEEKDAY(P17)=3,"Di",IF(WEEKDAY(P17)=4,"Wo",IF(WEEKDAY(P17)=5,"Do",IF(WEEKDAY(P17)=6,"Vr",IF(WEEKDAY(P17)=7,"Za"))))))),IF(WEEKDAY(P17)=1,"So",IF(WEEKDAY(P17)=2,"Mo",IF(WEEKDAY(P17)=3,"Di",IF(WEEKDAY(P17)=4,"Mi",IF(WEEKDAY(P17)=5,"Do",IF(WEEKDAY(P17)=6,"Fr",IF(WEEKDAY(P17)=7,"Sa"))))))))</f>
        <v>Za</v>
      </c>
      <c r="Q19" s="123" t="str">
        <f aca="false">IF(TI=2,IF(WEEKDAY(Q17)=1,"Zo",IF(WEEKDAY(Q17)=2,"Ma",IF(WEEKDAY(Q17)=3,"Di",IF(WEEKDAY(Q17)=4,"Wo",IF(WEEKDAY(Q17)=5,"Do",IF(WEEKDAY(Q17)=6,"Vr",IF(WEEKDAY(Q17)=7,"Za"))))))),IF(WEEKDAY(Q17)=1,"So",IF(WEEKDAY(Q17)=2,"Mo",IF(WEEKDAY(Q17)=3,"Di",IF(WEEKDAY(Q17)=4,"Mi",IF(WEEKDAY(Q17)=5,"Do",IF(WEEKDAY(Q17)=6,"Fr",IF(WEEKDAY(Q17)=7,"Sa"))))))))</f>
        <v>Zo</v>
      </c>
      <c r="R19" s="123" t="str">
        <f aca="false">IF(TI=2,IF(WEEKDAY(R17)=1,"Zo",IF(WEEKDAY(R17)=2,"Ma",IF(WEEKDAY(R17)=3,"Di",IF(WEEKDAY(R17)=4,"Wo",IF(WEEKDAY(R17)=5,"Do",IF(WEEKDAY(R17)=6,"Vr",IF(WEEKDAY(R17)=7,"Za"))))))),IF(WEEKDAY(R17)=1,"So",IF(WEEKDAY(R17)=2,"Mo",IF(WEEKDAY(R17)=3,"Di",IF(WEEKDAY(R17)=4,"Mi",IF(WEEKDAY(R17)=5,"Do",IF(WEEKDAY(R17)=6,"Fr",IF(WEEKDAY(R17)=7,"Sa"))))))))</f>
        <v>Ma</v>
      </c>
      <c r="S19" s="123" t="str">
        <f aca="false">IF(TI=2,IF(WEEKDAY(S17)=1,"Zo",IF(WEEKDAY(S17)=2,"Ma",IF(WEEKDAY(S17)=3,"Di",IF(WEEKDAY(S17)=4,"Wo",IF(WEEKDAY(S17)=5,"Do",IF(WEEKDAY(S17)=6,"Vr",IF(WEEKDAY(S17)=7,"Za"))))))),IF(WEEKDAY(S17)=1,"So",IF(WEEKDAY(S17)=2,"Mo",IF(WEEKDAY(S17)=3,"Di",IF(WEEKDAY(S17)=4,"Mi",IF(WEEKDAY(S17)=5,"Do",IF(WEEKDAY(S17)=6,"Fr",IF(WEEKDAY(S17)=7,"Sa"))))))))</f>
        <v>Di</v>
      </c>
      <c r="T19" s="123" t="str">
        <f aca="false">IF(TI=2,IF(WEEKDAY(T17)=1,"Zo",IF(WEEKDAY(T17)=2,"Ma",IF(WEEKDAY(T17)=3,"Di",IF(WEEKDAY(T17)=4,"Wo",IF(WEEKDAY(T17)=5,"Do",IF(WEEKDAY(T17)=6,"Vr",IF(WEEKDAY(T17)=7,"Za"))))))),IF(WEEKDAY(T17)=1,"So",IF(WEEKDAY(T17)=2,"Mo",IF(WEEKDAY(T17)=3,"Di",IF(WEEKDAY(T17)=4,"Mi",IF(WEEKDAY(T17)=5,"Do",IF(WEEKDAY(T17)=6,"Fr",IF(WEEKDAY(T17)=7,"Sa"))))))))</f>
        <v>Wo</v>
      </c>
      <c r="U19" s="123" t="str">
        <f aca="false">IF(TI=2,IF(WEEKDAY(U17)=1,"Zo",IF(WEEKDAY(U17)=2,"Ma",IF(WEEKDAY(U17)=3,"Di",IF(WEEKDAY(U17)=4,"Wo",IF(WEEKDAY(U17)=5,"Do",IF(WEEKDAY(U17)=6,"Vr",IF(WEEKDAY(U17)=7,"Za"))))))),IF(WEEKDAY(U17)=1,"So",IF(WEEKDAY(U17)=2,"Mo",IF(WEEKDAY(U17)=3,"Di",IF(WEEKDAY(U17)=4,"Mi",IF(WEEKDAY(U17)=5,"Do",IF(WEEKDAY(U17)=6,"Fr",IF(WEEKDAY(U17)=7,"Sa"))))))))</f>
        <v>Do</v>
      </c>
      <c r="V19" s="123" t="str">
        <f aca="false">IF(TI=2,IF(WEEKDAY(V17)=1,"Zo",IF(WEEKDAY(V17)=2,"Ma",IF(WEEKDAY(V17)=3,"Di",IF(WEEKDAY(V17)=4,"Wo",IF(WEEKDAY(V17)=5,"Do",IF(WEEKDAY(V17)=6,"Vr",IF(WEEKDAY(V17)=7,"Za"))))))),IF(WEEKDAY(V17)=1,"So",IF(WEEKDAY(V17)=2,"Mo",IF(WEEKDAY(V17)=3,"Di",IF(WEEKDAY(V17)=4,"Mi",IF(WEEKDAY(V17)=5,"Do",IF(WEEKDAY(V17)=6,"Fr",IF(WEEKDAY(V17)=7,"Sa"))))))))</f>
        <v>Vr</v>
      </c>
      <c r="W19" s="123" t="str">
        <f aca="false">IF(TI=2,IF(WEEKDAY(W17)=1,"Zo",IF(WEEKDAY(W17)=2,"Ma",IF(WEEKDAY(W17)=3,"Di",IF(WEEKDAY(W17)=4,"Wo",IF(WEEKDAY(W17)=5,"Do",IF(WEEKDAY(W17)=6,"Vr",IF(WEEKDAY(W17)=7,"Za"))))))),IF(WEEKDAY(W17)=1,"So",IF(WEEKDAY(W17)=2,"Mo",IF(WEEKDAY(W17)=3,"Di",IF(WEEKDAY(W17)=4,"Mi",IF(WEEKDAY(W17)=5,"Do",IF(WEEKDAY(W17)=6,"Fr",IF(WEEKDAY(W17)=7,"Sa"))))))))</f>
        <v>Za</v>
      </c>
      <c r="X19" s="123" t="str">
        <f aca="false">IF(TI=2,IF(WEEKDAY(X17)=1,"Zo",IF(WEEKDAY(X17)=2,"Ma",IF(WEEKDAY(X17)=3,"Di",IF(WEEKDAY(X17)=4,"Wo",IF(WEEKDAY(X17)=5,"Do",IF(WEEKDAY(X17)=6,"Vr",IF(WEEKDAY(X17)=7,"Za"))))))),IF(WEEKDAY(X17)=1,"So",IF(WEEKDAY(X17)=2,"Mo",IF(WEEKDAY(X17)=3,"Di",IF(WEEKDAY(X17)=4,"Mi",IF(WEEKDAY(X17)=5,"Do",IF(WEEKDAY(X17)=6,"Fr",IF(WEEKDAY(X17)=7,"Sa"))))))))</f>
        <v>Zo</v>
      </c>
      <c r="Y19" s="123" t="str">
        <f aca="false">IF(TI=2,IF(WEEKDAY(Y17)=1,"Zo",IF(WEEKDAY(Y17)=2,"Ma",IF(WEEKDAY(Y17)=3,"Di",IF(WEEKDAY(Y17)=4,"Wo",IF(WEEKDAY(Y17)=5,"Do",IF(WEEKDAY(Y17)=6,"Vr",IF(WEEKDAY(Y17)=7,"Za"))))))),IF(WEEKDAY(Y17)=1,"So",IF(WEEKDAY(Y17)=2,"Mo",IF(WEEKDAY(Y17)=3,"Di",IF(WEEKDAY(Y17)=4,"Mi",IF(WEEKDAY(Y17)=5,"Do",IF(WEEKDAY(Y17)=6,"Fr",IF(WEEKDAY(Y17)=7,"Sa"))))))))</f>
        <v>Ma</v>
      </c>
      <c r="Z19" s="123" t="str">
        <f aca="false">IF(TI=2,IF(WEEKDAY(Z17)=1,"Zo",IF(WEEKDAY(Z17)=2,"Ma",IF(WEEKDAY(Z17)=3,"Di",IF(WEEKDAY(Z17)=4,"Wo",IF(WEEKDAY(Z17)=5,"Do",IF(WEEKDAY(Z17)=6,"Vr",IF(WEEKDAY(Z17)=7,"Za"))))))),IF(WEEKDAY(Z17)=1,"So",IF(WEEKDAY(Z17)=2,"Mo",IF(WEEKDAY(Z17)=3,"Di",IF(WEEKDAY(Z17)=4,"Mi",IF(WEEKDAY(Z17)=5,"Do",IF(WEEKDAY(Z17)=6,"Fr",IF(WEEKDAY(Z17)=7,"Sa"))))))))</f>
        <v>Di</v>
      </c>
      <c r="AA19" s="123" t="str">
        <f aca="false">IF(TI=2,IF(WEEKDAY(AA17)=1,"Zo",IF(WEEKDAY(AA17)=2,"Ma",IF(WEEKDAY(AA17)=3,"Di",IF(WEEKDAY(AA17)=4,"Wo",IF(WEEKDAY(AA17)=5,"Do",IF(WEEKDAY(AA17)=6,"Vr",IF(WEEKDAY(AA17)=7,"Za"))))))),IF(WEEKDAY(AA17)=1,"So",IF(WEEKDAY(AA17)=2,"Mo",IF(WEEKDAY(AA17)=3,"Di",IF(WEEKDAY(AA17)=4,"Mi",IF(WEEKDAY(AA17)=5,"Do",IF(WEEKDAY(AA17)=6,"Fr",IF(WEEKDAY(AA17)=7,"Sa"))))))))</f>
        <v>Wo</v>
      </c>
      <c r="AB19" s="123" t="str">
        <f aca="false">IF(TI=2,IF(WEEKDAY(AB17)=1,"Zo",IF(WEEKDAY(AB17)=2,"Ma",IF(WEEKDAY(AB17)=3,"Di",IF(WEEKDAY(AB17)=4,"Wo",IF(WEEKDAY(AB17)=5,"Do",IF(WEEKDAY(AB17)=6,"Vr",IF(WEEKDAY(AB17)=7,"Za"))))))),IF(WEEKDAY(AB17)=1,"So",IF(WEEKDAY(AB17)=2,"Mo",IF(WEEKDAY(AB17)=3,"Di",IF(WEEKDAY(AB17)=4,"Mi",IF(WEEKDAY(AB17)=5,"Do",IF(WEEKDAY(AB17)=6,"Fr",IF(WEEKDAY(AB17)=7,"Sa"))))))))</f>
        <v>Do</v>
      </c>
      <c r="AC19" s="123" t="str">
        <f aca="false">IF(TI=2,IF(WEEKDAY(AC17)=1,"Zo",IF(WEEKDAY(AC17)=2,"Ma",IF(WEEKDAY(AC17)=3,"Di",IF(WEEKDAY(AC17)=4,"Wo",IF(WEEKDAY(AC17)=5,"Do",IF(WEEKDAY(AC17)=6,"Vr",IF(WEEKDAY(AC17)=7,"Za"))))))),IF(WEEKDAY(AC17)=1,"So",IF(WEEKDAY(AC17)=2,"Mo",IF(WEEKDAY(AC17)=3,"Di",IF(WEEKDAY(AC17)=4,"Mi",IF(WEEKDAY(AC17)=5,"Do",IF(WEEKDAY(AC17)=6,"Fr",IF(WEEKDAY(AC17)=7,"Sa"))))))))</f>
        <v>Vr</v>
      </c>
      <c r="AD19" s="123" t="str">
        <f aca="false">IF(TI=2,IF(WEEKDAY(AD17)=1,"Zo",IF(WEEKDAY(AD17)=2,"Ma",IF(WEEKDAY(AD17)=3,"Di",IF(WEEKDAY(AD17)=4,"Wo",IF(WEEKDAY(AD17)=5,"Do",IF(WEEKDAY(AD17)=6,"Vr",IF(WEEKDAY(AD17)=7,"Za"))))))),IF(WEEKDAY(AD17)=1,"So",IF(WEEKDAY(AD17)=2,"Mo",IF(WEEKDAY(AD17)=3,"Di",IF(WEEKDAY(AD17)=4,"Mi",IF(WEEKDAY(AD17)=5,"Do",IF(WEEKDAY(AD17)=6,"Fr",IF(WEEKDAY(AD17)=7,"Sa"))))))))</f>
        <v>Za</v>
      </c>
      <c r="AE19" s="123" t="str">
        <f aca="false">IF(TI=2,IF(WEEKDAY(AE17)=1,"Zo",IF(WEEKDAY(AE17)=2,"Ma",IF(WEEKDAY(AE17)=3,"Di",IF(WEEKDAY(AE17)=4,"Wo",IF(WEEKDAY(AE17)=5,"Do",IF(WEEKDAY(AE17)=6,"Vr",IF(WEEKDAY(AE17)=7,"Za"))))))),IF(WEEKDAY(AE17)=1,"So",IF(WEEKDAY(AE17)=2,"Mo",IF(WEEKDAY(AE17)=3,"Di",IF(WEEKDAY(AE17)=4,"Mi",IF(WEEKDAY(AE17)=5,"Do",IF(WEEKDAY(AE17)=6,"Fr",IF(WEEKDAY(AE17)=7,"Sa"))))))))</f>
        <v>Zo</v>
      </c>
      <c r="AF19" s="123" t="str">
        <f aca="false">IF(TI=2,IF(WEEKDAY(AF17)=1,"Zo",IF(WEEKDAY(AF17)=2,"Ma",IF(WEEKDAY(AF17)=3,"Di",IF(WEEKDAY(AF17)=4,"Wo",IF(WEEKDAY(AF17)=5,"Do",IF(WEEKDAY(AF17)=6,"Vr",IF(WEEKDAY(AF17)=7,"Za"))))))),IF(WEEKDAY(AF17)=1,"So",IF(WEEKDAY(AF17)=2,"Mo",IF(WEEKDAY(AF17)=3,"Di",IF(WEEKDAY(AF17)=4,"Mi",IF(WEEKDAY(AF17)=5,"Do",IF(WEEKDAY(AF17)=6,"Fr",IF(WEEKDAY(AF17)=7,"Sa"))))))))</f>
        <v>Ma</v>
      </c>
      <c r="AG19" s="123" t="str">
        <f aca="false">IF(TI=2,IF(WEEKDAY(AG17)=1,"Zo",IF(WEEKDAY(AG17)=2,"Ma",IF(WEEKDAY(AG17)=3,"Di",IF(WEEKDAY(AG17)=4,"Wo",IF(WEEKDAY(AG17)=5,"Do",IF(WEEKDAY(AG17)=6,"Vr",IF(WEEKDAY(AG17)=7,"Za"))))))),IF(WEEKDAY(AG17)=1,"So",IF(WEEKDAY(AG17)=2,"Mo",IF(WEEKDAY(AG17)=3,"Di",IF(WEEKDAY(AG17)=4,"Mi",IF(WEEKDAY(AG17)=5,"Do",IF(WEEKDAY(AG17)=6,"Fr",IF(WEEKDAY(AG17)=7,"Sa"))))))))</f>
        <v>Di</v>
      </c>
      <c r="AH19" s="123" t="str">
        <f aca="false">IF(TI=2,IF(WEEKDAY(AH17)=1,"Zo",IF(WEEKDAY(AH17)=2,"Ma",IF(WEEKDAY(AH17)=3,"Di",IF(WEEKDAY(AH17)=4,"Wo",IF(WEEKDAY(AH17)=5,"Do",IF(WEEKDAY(AH17)=6,"Vr",IF(WEEKDAY(AH17)=7,"Za"))))))),IF(WEEKDAY(AH17)=1,"So",IF(WEEKDAY(AH17)=2,"Mo",IF(WEEKDAY(AH17)=3,"Di",IF(WEEKDAY(AH17)=4,"Mi",IF(WEEKDAY(AH17)=5,"Do",IF(WEEKDAY(AH17)=6,"Fr",IF(WEEKDAY(AH17)=7,"Sa"))))))))</f>
        <v>Wo</v>
      </c>
      <c r="AI19" s="123" t="str">
        <f aca="false">IF(TI=2,IF(WEEKDAY(AI17)=1,"Zo",IF(WEEKDAY(AI17)=2,"Ma",IF(WEEKDAY(AI17)=3,"Di",IF(WEEKDAY(AI17)=4,"Wo",IF(WEEKDAY(AI17)=5,"Do",IF(WEEKDAY(AI17)=6,"Vr",IF(WEEKDAY(AI17)=7,"Za"))))))),IF(WEEKDAY(AI17)=1,"So",IF(WEEKDAY(AI17)=2,"Mo",IF(WEEKDAY(AI17)=3,"Di",IF(WEEKDAY(AI17)=4,"Mi",IF(WEEKDAY(AI17)=5,"Do",IF(WEEKDAY(AI17)=6,"Fr",IF(WEEKDAY(AI17)=7,"Sa"))))))))</f>
        <v>Do</v>
      </c>
      <c r="AJ19" s="123" t="str">
        <f aca="false">IF(TI=2,IF(WEEKDAY(AJ17)=1,"Zo",IF(WEEKDAY(AJ17)=2,"Ma",IF(WEEKDAY(AJ17)=3,"Di",IF(WEEKDAY(AJ17)=4,"Wo",IF(WEEKDAY(AJ17)=5,"Do",IF(WEEKDAY(AJ17)=6,"Vr",IF(WEEKDAY(AJ17)=7,"Za"))))))),IF(WEEKDAY(AJ17)=1,"So",IF(WEEKDAY(AJ17)=2,"Mo",IF(WEEKDAY(AJ17)=3,"Di",IF(WEEKDAY(AJ17)=4,"Mi",IF(WEEKDAY(AJ17)=5,"Do",IF(WEEKDAY(AJ17)=6,"Fr",IF(WEEKDAY(AJ17)=7,"Sa"))))))))</f>
        <v>Vr</v>
      </c>
      <c r="AK19" s="123" t="str">
        <f aca="false">IF(TI=2,IF(WEEKDAY(AK17)=1,"Zo",IF(WEEKDAY(AK17)=2,"Ma",IF(WEEKDAY(AK17)=3,"Di",IF(WEEKDAY(AK17)=4,"Wo",IF(WEEKDAY(AK17)=5,"Do",IF(WEEKDAY(AK17)=6,"Vr",IF(WEEKDAY(AK17)=7,"Za"))))))),IF(WEEKDAY(AK17)=1,"So",IF(WEEKDAY(AK17)=2,"Mo",IF(WEEKDAY(AK17)=3,"Di",IF(WEEKDAY(AK17)=4,"Mi",IF(WEEKDAY(AK17)=5,"Do",IF(WEEKDAY(AK17)=6,"Fr",IF(WEEKDAY(AK17)=7,"Sa"))))))))</f>
        <v>Za</v>
      </c>
      <c r="AL19" s="124"/>
    </row>
    <row r="20" customFormat="false" ht="13.8" hidden="false" customHeight="false" outlineLevel="0" collapsed="false">
      <c r="B20" s="45"/>
      <c r="G20" s="125" t="n">
        <f aca="false">IF(OR(WEEKDAY(G17)=1,WEEKDAY(G17)=7),1,0)</f>
        <v>0</v>
      </c>
      <c r="H20" s="126" t="n">
        <f aca="false">IF(OR(WEEKDAY(H17)=1,WEEKDAY(H17)=7),1,0)</f>
        <v>0</v>
      </c>
      <c r="I20" s="126" t="n">
        <f aca="false">IF(OR(WEEKDAY(I17)=1,WEEKDAY(I17)=7),1,0)</f>
        <v>1</v>
      </c>
      <c r="J20" s="126" t="n">
        <f aca="false">IF(OR(WEEKDAY(J17)=1,WEEKDAY(J17)=7),1,0)</f>
        <v>1</v>
      </c>
      <c r="K20" s="126" t="n">
        <f aca="false">IF(OR(WEEKDAY(K17)=1,WEEKDAY(K17)=7),1,0)</f>
        <v>0</v>
      </c>
      <c r="L20" s="126" t="n">
        <f aca="false">IF(OR(WEEKDAY(L17)=1,WEEKDAY(L17)=7),1,0)</f>
        <v>0</v>
      </c>
      <c r="M20" s="126" t="n">
        <f aca="false">IF(OR(WEEKDAY(M17)=1,WEEKDAY(M17)=7),1,0)</f>
        <v>0</v>
      </c>
      <c r="N20" s="126" t="n">
        <f aca="false">IF(OR(WEEKDAY(N17)=1,WEEKDAY(N17)=7),1,0)</f>
        <v>0</v>
      </c>
      <c r="O20" s="126" t="n">
        <f aca="false">IF(OR(WEEKDAY(O17)=1,WEEKDAY(O17)=7),1,0)</f>
        <v>0</v>
      </c>
      <c r="P20" s="126" t="n">
        <f aca="false">IF(OR(WEEKDAY(P17)=1,WEEKDAY(P17)=7),1,0)</f>
        <v>1</v>
      </c>
      <c r="Q20" s="126" t="n">
        <f aca="false">IF(OR(WEEKDAY(Q17)=1,WEEKDAY(Q17)=7),1,0)</f>
        <v>1</v>
      </c>
      <c r="R20" s="126" t="n">
        <f aca="false">IF(OR(WEEKDAY(R17)=1,WEEKDAY(R17)=7),1,0)</f>
        <v>0</v>
      </c>
      <c r="S20" s="126" t="n">
        <f aca="false">IF(OR(WEEKDAY(S17)=1,WEEKDAY(S17)=7),1,0)</f>
        <v>0</v>
      </c>
      <c r="T20" s="126" t="n">
        <f aca="false">IF(OR(WEEKDAY(T17)=1,WEEKDAY(T17)=7),1,0)</f>
        <v>0</v>
      </c>
      <c r="U20" s="126" t="n">
        <f aca="false">IF(OR(WEEKDAY(U17)=1,WEEKDAY(U17)=7),1,0)</f>
        <v>0</v>
      </c>
      <c r="V20" s="126" t="n">
        <f aca="false">IF(OR(WEEKDAY(V17)=1,WEEKDAY(V17)=7),1,0)</f>
        <v>0</v>
      </c>
      <c r="W20" s="126" t="n">
        <f aca="false">IF(OR(WEEKDAY(W17)=1,WEEKDAY(W17)=7),1,0)</f>
        <v>1</v>
      </c>
      <c r="X20" s="126" t="n">
        <f aca="false">IF(OR(WEEKDAY(X17)=1,WEEKDAY(X17)=7),1,0)</f>
        <v>1</v>
      </c>
      <c r="Y20" s="126" t="n">
        <f aca="false">IF(OR(WEEKDAY(Y17)=1,WEEKDAY(Y17)=7),1,0)</f>
        <v>0</v>
      </c>
      <c r="Z20" s="126" t="n">
        <f aca="false">IF(OR(WEEKDAY(Z17)=1,WEEKDAY(Z17)=7),1,0)</f>
        <v>0</v>
      </c>
      <c r="AA20" s="126" t="n">
        <f aca="false">IF(OR(WEEKDAY(AA17)=1,WEEKDAY(AA17)=7),1,0)</f>
        <v>0</v>
      </c>
      <c r="AB20" s="126" t="n">
        <f aca="false">IF(OR(WEEKDAY(AB17)=1,WEEKDAY(AB17)=7),1,0)</f>
        <v>0</v>
      </c>
      <c r="AC20" s="126" t="n">
        <f aca="false">IF(OR(WEEKDAY(AC17)=1,WEEKDAY(AC17)=7),1,0)</f>
        <v>0</v>
      </c>
      <c r="AD20" s="126" t="n">
        <f aca="false">IF(OR(WEEKDAY(AD17)=1,WEEKDAY(AD17)=7),1,0)</f>
        <v>1</v>
      </c>
      <c r="AE20" s="126" t="n">
        <f aca="false">IF(OR(WEEKDAY(AE17)=1,WEEKDAY(AE17)=7),1,0)</f>
        <v>1</v>
      </c>
      <c r="AF20" s="126" t="n">
        <f aca="false">IF(OR(WEEKDAY(AF17)=1,WEEKDAY(AF17)=7),1,0)</f>
        <v>0</v>
      </c>
      <c r="AG20" s="126" t="n">
        <f aca="false">IF(OR(WEEKDAY(AG17)=1,WEEKDAY(AG17)=7),1,0)</f>
        <v>0</v>
      </c>
      <c r="AH20" s="126" t="n">
        <f aca="false">IF(OR(WEEKDAY(AH17)=1,WEEKDAY(AH17)=7),1,0)</f>
        <v>0</v>
      </c>
      <c r="AI20" s="126" t="n">
        <f aca="false">IF(OR(WEEKDAY(AI17)=1,WEEKDAY(AI17)=7),1,0)</f>
        <v>0</v>
      </c>
      <c r="AJ20" s="126" t="n">
        <f aca="false">IF(OR(WEEKDAY(AJ17)=1,WEEKDAY(AJ17)=7),1,0)</f>
        <v>0</v>
      </c>
      <c r="AK20" s="126" t="n">
        <f aca="false">IF(OR(WEEKDAY(AK17)=1,WEEKDAY(AK17)=7),1,0)</f>
        <v>1</v>
      </c>
      <c r="AL20" s="124"/>
    </row>
    <row r="21" customFormat="false" ht="38.25" hidden="false" customHeight="true" outlineLevel="0" collapsed="false">
      <c r="B21" s="45"/>
      <c r="C21" s="58" t="str">
        <f aca="false">VLOOKUP(28,TA,TI,FALSE())</f>
        <v>Projectnummer en projectnaam Interreg VIA Deutschland-Nederland projecten:</v>
      </c>
      <c r="D21" s="58"/>
      <c r="E21" s="58"/>
      <c r="G21" s="45"/>
      <c r="AL21" s="124"/>
    </row>
    <row r="22" s="64" customFormat="true" ht="30.75" hidden="false" customHeight="true" outlineLevel="0" collapsed="false">
      <c r="B22" s="222" t="n">
        <v>1</v>
      </c>
      <c r="C22" s="129" t="n">
        <f aca="false">IF(+Overzicht!C27="","",+Overzicht!C27)</f>
        <v>32010</v>
      </c>
      <c r="E22" s="220" t="str">
        <f aca="false">IF(+Overzicht!E27="","",+Overzicht!E27)</f>
        <v>EKW</v>
      </c>
      <c r="G22" s="131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3"/>
      <c r="U22" s="133"/>
      <c r="V22" s="133"/>
      <c r="W22" s="133"/>
      <c r="X22" s="133"/>
      <c r="Y22" s="133"/>
      <c r="Z22" s="133"/>
      <c r="AA22" s="133"/>
      <c r="AB22" s="133"/>
      <c r="AC22" s="133"/>
      <c r="AD22" s="133"/>
      <c r="AE22" s="133"/>
      <c r="AF22" s="133"/>
      <c r="AG22" s="133"/>
      <c r="AH22" s="133"/>
      <c r="AI22" s="133"/>
      <c r="AJ22" s="133"/>
      <c r="AK22" s="133"/>
      <c r="AL22" s="134" t="n">
        <f aca="false">SUM(G22:AK22)</f>
        <v>0</v>
      </c>
    </row>
    <row r="23" s="64" customFormat="true" ht="30.75" hidden="false" customHeight="true" outlineLevel="0" collapsed="false">
      <c r="B23" s="222" t="n">
        <v>2</v>
      </c>
      <c r="C23" s="129" t="str">
        <f aca="false">IF(+Overzicht!C28="","",+Overzicht!C28)</f>
        <v/>
      </c>
      <c r="E23" s="220" t="str">
        <f aca="false">IF(+Overzicht!E28="","",+Overzicht!E28)</f>
        <v/>
      </c>
      <c r="G23" s="131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3"/>
      <c r="U23" s="133"/>
      <c r="V23" s="133"/>
      <c r="W23" s="133"/>
      <c r="X23" s="133"/>
      <c r="Y23" s="133"/>
      <c r="Z23" s="133"/>
      <c r="AA23" s="133"/>
      <c r="AB23" s="133"/>
      <c r="AC23" s="133"/>
      <c r="AD23" s="133"/>
      <c r="AE23" s="133"/>
      <c r="AF23" s="133"/>
      <c r="AG23" s="133"/>
      <c r="AH23" s="133"/>
      <c r="AI23" s="133"/>
      <c r="AJ23" s="133"/>
      <c r="AK23" s="133"/>
      <c r="AL23" s="134" t="n">
        <f aca="false">SUM(G23:AK23)</f>
        <v>0</v>
      </c>
    </row>
    <row r="24" s="64" customFormat="true" ht="30.75" hidden="false" customHeight="true" outlineLevel="0" collapsed="false">
      <c r="B24" s="222" t="n">
        <v>3</v>
      </c>
      <c r="C24" s="129" t="str">
        <f aca="false">IF(+Overzicht!C29="","",+Overzicht!C29)</f>
        <v/>
      </c>
      <c r="E24" s="220" t="str">
        <f aca="false">IF(+Overzicht!E29="","",+Overzicht!E29)</f>
        <v/>
      </c>
      <c r="G24" s="131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3"/>
      <c r="U24" s="133"/>
      <c r="V24" s="133"/>
      <c r="W24" s="133"/>
      <c r="X24" s="133"/>
      <c r="Y24" s="133"/>
      <c r="Z24" s="133"/>
      <c r="AA24" s="133"/>
      <c r="AB24" s="133"/>
      <c r="AC24" s="133"/>
      <c r="AD24" s="133"/>
      <c r="AE24" s="133"/>
      <c r="AF24" s="133"/>
      <c r="AG24" s="133"/>
      <c r="AH24" s="133"/>
      <c r="AI24" s="133"/>
      <c r="AJ24" s="133"/>
      <c r="AK24" s="133"/>
      <c r="AL24" s="134" t="n">
        <f aca="false">SUM(G24:AK24)</f>
        <v>0</v>
      </c>
    </row>
    <row r="25" s="64" customFormat="true" ht="30.75" hidden="false" customHeight="true" outlineLevel="0" collapsed="false">
      <c r="B25" s="222" t="n">
        <v>4</v>
      </c>
      <c r="C25" s="129" t="str">
        <f aca="false">IF(+Overzicht!C30="","",+Overzicht!C30)</f>
        <v/>
      </c>
      <c r="E25" s="220" t="str">
        <f aca="false">IF(+Overzicht!E30="","",+Overzicht!E30)</f>
        <v/>
      </c>
      <c r="G25" s="131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F25" s="133"/>
      <c r="AG25" s="133"/>
      <c r="AH25" s="133"/>
      <c r="AI25" s="133"/>
      <c r="AJ25" s="133"/>
      <c r="AK25" s="133"/>
      <c r="AL25" s="134" t="n">
        <f aca="false">SUM(G25:AK25)</f>
        <v>0</v>
      </c>
    </row>
    <row r="26" s="64" customFormat="true" ht="30.75" hidden="false" customHeight="true" outlineLevel="0" collapsed="false">
      <c r="B26" s="222" t="n">
        <v>5</v>
      </c>
      <c r="C26" s="129" t="str">
        <f aca="false">IF(+Overzicht!C31="","",+Overzicht!C31)</f>
        <v/>
      </c>
      <c r="E26" s="220" t="str">
        <f aca="false">IF(+Overzicht!E31="","",+Overzicht!E31)</f>
        <v/>
      </c>
      <c r="G26" s="131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3"/>
      <c r="U26" s="133"/>
      <c r="V26" s="133"/>
      <c r="W26" s="133"/>
      <c r="X26" s="133"/>
      <c r="Y26" s="133"/>
      <c r="Z26" s="133"/>
      <c r="AA26" s="133"/>
      <c r="AB26" s="133"/>
      <c r="AC26" s="133"/>
      <c r="AD26" s="133"/>
      <c r="AE26" s="133"/>
      <c r="AF26" s="133"/>
      <c r="AG26" s="133"/>
      <c r="AH26" s="133"/>
      <c r="AI26" s="133"/>
      <c r="AJ26" s="133"/>
      <c r="AK26" s="133"/>
      <c r="AL26" s="134" t="n">
        <f aca="false">SUM(G26:AK26)</f>
        <v>0</v>
      </c>
    </row>
    <row r="27" s="162" customFormat="true" ht="17.4" hidden="false" customHeight="false" outlineLevel="0" collapsed="false">
      <c r="B27" s="163"/>
      <c r="C27" s="76" t="str">
        <f aca="false">VLOOKUP(29,TA,TI,FALSE())</f>
        <v>Totaal Interreg VI-A projecten:</v>
      </c>
      <c r="D27" s="76"/>
      <c r="E27" s="76"/>
      <c r="F27" s="76"/>
      <c r="G27" s="135" t="n">
        <f aca="false">SUM(G22:G26)</f>
        <v>0</v>
      </c>
      <c r="H27" s="136" t="n">
        <f aca="false">SUM(H22:H26)</f>
        <v>0</v>
      </c>
      <c r="I27" s="136" t="n">
        <f aca="false">SUM(I22:I26)</f>
        <v>0</v>
      </c>
      <c r="J27" s="136" t="n">
        <f aca="false">SUM(J22:J26)</f>
        <v>0</v>
      </c>
      <c r="K27" s="136" t="n">
        <f aca="false">SUM(K22:K26)</f>
        <v>0</v>
      </c>
      <c r="L27" s="136" t="n">
        <f aca="false">SUM(L22:L26)</f>
        <v>0</v>
      </c>
      <c r="M27" s="136" t="n">
        <f aca="false">SUM(M22:M26)</f>
        <v>0</v>
      </c>
      <c r="N27" s="136" t="n">
        <f aca="false">SUM(N22:N26)</f>
        <v>0</v>
      </c>
      <c r="O27" s="136" t="n">
        <f aca="false">SUM(O22:O26)</f>
        <v>0</v>
      </c>
      <c r="P27" s="136" t="n">
        <f aca="false">SUM(P22:P26)</f>
        <v>0</v>
      </c>
      <c r="Q27" s="136" t="n">
        <f aca="false">SUM(Q22:Q26)</f>
        <v>0</v>
      </c>
      <c r="R27" s="136" t="n">
        <f aca="false">SUM(R22:R26)</f>
        <v>0</v>
      </c>
      <c r="S27" s="136" t="n">
        <f aca="false">SUM(S22:S26)</f>
        <v>0</v>
      </c>
      <c r="T27" s="136" t="n">
        <f aca="false">SUM(T22:T26)</f>
        <v>0</v>
      </c>
      <c r="U27" s="136" t="n">
        <f aca="false">SUM(U22:U26)</f>
        <v>0</v>
      </c>
      <c r="V27" s="136" t="n">
        <f aca="false">SUM(V22:V26)</f>
        <v>0</v>
      </c>
      <c r="W27" s="136" t="n">
        <f aca="false">SUM(W22:W26)</f>
        <v>0</v>
      </c>
      <c r="X27" s="136" t="n">
        <f aca="false">SUM(X22:X26)</f>
        <v>0</v>
      </c>
      <c r="Y27" s="136" t="n">
        <f aca="false">SUM(Y22:Y26)</f>
        <v>0</v>
      </c>
      <c r="Z27" s="136" t="n">
        <f aca="false">SUM(Z22:Z26)</f>
        <v>0</v>
      </c>
      <c r="AA27" s="136" t="n">
        <f aca="false">SUM(AA22:AA26)</f>
        <v>0</v>
      </c>
      <c r="AB27" s="136" t="n">
        <f aca="false">SUM(AB22:AB26)</f>
        <v>0</v>
      </c>
      <c r="AC27" s="136" t="n">
        <f aca="false">SUM(AC22:AC26)</f>
        <v>0</v>
      </c>
      <c r="AD27" s="136" t="n">
        <f aca="false">SUM(AD22:AD26)</f>
        <v>0</v>
      </c>
      <c r="AE27" s="136" t="n">
        <f aca="false">SUM(AE22:AE26)</f>
        <v>0</v>
      </c>
      <c r="AF27" s="136" t="n">
        <f aca="false">SUM(AF22:AF26)</f>
        <v>0</v>
      </c>
      <c r="AG27" s="136" t="n">
        <f aca="false">SUM(AG22:AG26)</f>
        <v>0</v>
      </c>
      <c r="AH27" s="136" t="n">
        <f aca="false">SUM(AH22:AH26)</f>
        <v>0</v>
      </c>
      <c r="AI27" s="136" t="n">
        <f aca="false">SUM(AI22:AI26)</f>
        <v>0</v>
      </c>
      <c r="AJ27" s="136" t="n">
        <f aca="false">SUM(AJ22:AJ26)</f>
        <v>0</v>
      </c>
      <c r="AK27" s="136" t="n">
        <f aca="false">SUM(AK22:AK26)</f>
        <v>0</v>
      </c>
      <c r="AL27" s="137" t="n">
        <f aca="false">SUM(G27:AK27)</f>
        <v>0</v>
      </c>
    </row>
    <row r="28" s="64" customFormat="true" ht="15" hidden="false" customHeight="false" outlineLevel="0" collapsed="false">
      <c r="B28" s="167"/>
      <c r="G28" s="138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  <c r="AA28" s="139"/>
      <c r="AB28" s="139"/>
      <c r="AC28" s="139"/>
      <c r="AD28" s="139"/>
      <c r="AE28" s="139"/>
      <c r="AF28" s="139"/>
      <c r="AG28" s="139"/>
      <c r="AH28" s="139"/>
      <c r="AI28" s="139"/>
      <c r="AJ28" s="139"/>
      <c r="AK28" s="139"/>
      <c r="AL28" s="134"/>
    </row>
    <row r="29" s="64" customFormat="true" ht="17.4" hidden="false" customHeight="false" outlineLevel="0" collapsed="false">
      <c r="B29" s="167"/>
      <c r="C29" s="77" t="str">
        <f aca="false">VLOOKUP(42,TA,TI,FALSE())</f>
        <v>Overige Interreg-projecten</v>
      </c>
      <c r="G29" s="140" t="n">
        <v>0</v>
      </c>
      <c r="H29" s="141" t="n">
        <v>0</v>
      </c>
      <c r="I29" s="141" t="n">
        <v>0</v>
      </c>
      <c r="J29" s="141" t="n">
        <v>0</v>
      </c>
      <c r="K29" s="141" t="n">
        <v>0</v>
      </c>
      <c r="L29" s="141" t="n">
        <v>0</v>
      </c>
      <c r="M29" s="141" t="n">
        <v>0</v>
      </c>
      <c r="N29" s="141" t="n">
        <v>0</v>
      </c>
      <c r="O29" s="141" t="n">
        <v>0</v>
      </c>
      <c r="P29" s="141" t="n">
        <v>0</v>
      </c>
      <c r="Q29" s="141" t="n">
        <v>0</v>
      </c>
      <c r="R29" s="141" t="n">
        <v>0</v>
      </c>
      <c r="S29" s="141" t="n">
        <v>0</v>
      </c>
      <c r="T29" s="141" t="n">
        <v>0</v>
      </c>
      <c r="U29" s="141" t="n">
        <v>0</v>
      </c>
      <c r="V29" s="141" t="n">
        <v>0</v>
      </c>
      <c r="W29" s="141" t="n">
        <v>0</v>
      </c>
      <c r="X29" s="141" t="n">
        <v>0</v>
      </c>
      <c r="Y29" s="141" t="n">
        <v>0</v>
      </c>
      <c r="Z29" s="141" t="n">
        <v>0</v>
      </c>
      <c r="AA29" s="141" t="n">
        <v>0</v>
      </c>
      <c r="AB29" s="141" t="n">
        <v>0</v>
      </c>
      <c r="AC29" s="141" t="n">
        <v>0</v>
      </c>
      <c r="AD29" s="141" t="n">
        <v>0</v>
      </c>
      <c r="AE29" s="141" t="n">
        <v>0</v>
      </c>
      <c r="AF29" s="141" t="n">
        <v>0</v>
      </c>
      <c r="AG29" s="141" t="n">
        <v>0</v>
      </c>
      <c r="AH29" s="141" t="n">
        <v>0</v>
      </c>
      <c r="AI29" s="141" t="n">
        <v>0</v>
      </c>
      <c r="AJ29" s="142" t="n">
        <v>0</v>
      </c>
      <c r="AK29" s="142" t="n">
        <v>0</v>
      </c>
      <c r="AL29" s="134" t="n">
        <f aca="false">SUM(G29:AK29)</f>
        <v>0</v>
      </c>
    </row>
    <row r="30" s="64" customFormat="true" ht="15" hidden="false" customHeight="false" outlineLevel="0" collapsed="false">
      <c r="B30" s="167"/>
      <c r="G30" s="143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4"/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144"/>
      <c r="AK30" s="144"/>
      <c r="AL30" s="134"/>
    </row>
    <row r="31" s="64" customFormat="true" ht="17.4" hidden="false" customHeight="false" outlineLevel="0" collapsed="false">
      <c r="B31" s="167"/>
      <c r="C31" s="77" t="str">
        <f aca="false">VLOOKUP(30,TA,TI,FALSE())</f>
        <v>Overige gesubsidieerde projecten</v>
      </c>
      <c r="D31" s="77"/>
      <c r="E31" s="77"/>
      <c r="F31" s="77"/>
      <c r="G31" s="145" t="n">
        <v>0</v>
      </c>
      <c r="H31" s="142" t="n">
        <v>0</v>
      </c>
      <c r="I31" s="142" t="n">
        <v>0</v>
      </c>
      <c r="J31" s="142" t="n">
        <v>0</v>
      </c>
      <c r="K31" s="142" t="n">
        <v>0</v>
      </c>
      <c r="L31" s="142" t="n">
        <v>0</v>
      </c>
      <c r="M31" s="142" t="n">
        <v>0</v>
      </c>
      <c r="N31" s="142" t="n">
        <v>0</v>
      </c>
      <c r="O31" s="142" t="n">
        <v>0</v>
      </c>
      <c r="P31" s="142" t="n">
        <v>0</v>
      </c>
      <c r="Q31" s="142" t="n">
        <v>0</v>
      </c>
      <c r="R31" s="142" t="n">
        <v>0</v>
      </c>
      <c r="S31" s="142" t="n">
        <v>0</v>
      </c>
      <c r="T31" s="142" t="n">
        <v>0</v>
      </c>
      <c r="U31" s="142" t="n">
        <v>0</v>
      </c>
      <c r="V31" s="142" t="n">
        <v>0</v>
      </c>
      <c r="W31" s="142" t="n">
        <v>0</v>
      </c>
      <c r="X31" s="142" t="n">
        <v>0</v>
      </c>
      <c r="Y31" s="142" t="n">
        <v>0</v>
      </c>
      <c r="Z31" s="142" t="n">
        <v>0</v>
      </c>
      <c r="AA31" s="142" t="n">
        <v>0</v>
      </c>
      <c r="AB31" s="142" t="n">
        <v>0</v>
      </c>
      <c r="AC31" s="142" t="n">
        <v>0</v>
      </c>
      <c r="AD31" s="142" t="n">
        <v>0</v>
      </c>
      <c r="AE31" s="142" t="n">
        <v>0</v>
      </c>
      <c r="AF31" s="142" t="n">
        <v>0</v>
      </c>
      <c r="AG31" s="142" t="n">
        <v>0</v>
      </c>
      <c r="AH31" s="142" t="n">
        <v>0</v>
      </c>
      <c r="AI31" s="142" t="n">
        <v>0</v>
      </c>
      <c r="AJ31" s="142" t="n">
        <v>0</v>
      </c>
      <c r="AK31" s="142" t="n">
        <v>0</v>
      </c>
      <c r="AL31" s="134" t="n">
        <f aca="false">SUM(G31:AK31)</f>
        <v>0</v>
      </c>
    </row>
    <row r="32" s="64" customFormat="true" ht="15" hidden="false" customHeight="false" outlineLevel="0" collapsed="false">
      <c r="B32" s="167"/>
      <c r="G32" s="143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4"/>
      <c r="Y32" s="144"/>
      <c r="Z32" s="144"/>
      <c r="AA32" s="144"/>
      <c r="AB32" s="144"/>
      <c r="AC32" s="144"/>
      <c r="AD32" s="144"/>
      <c r="AE32" s="144"/>
      <c r="AF32" s="144"/>
      <c r="AG32" s="144"/>
      <c r="AH32" s="144"/>
      <c r="AI32" s="144"/>
      <c r="AJ32" s="144"/>
      <c r="AK32" s="144"/>
      <c r="AL32" s="134"/>
    </row>
    <row r="33" s="64" customFormat="true" ht="17.4" hidden="false" customHeight="false" outlineLevel="0" collapsed="false">
      <c r="B33" s="167"/>
      <c r="C33" s="77" t="str">
        <f aca="false">VLOOKUP(31,TA,TI,FALSE())</f>
        <v>Overige werkzaamheden</v>
      </c>
      <c r="D33" s="77"/>
      <c r="E33" s="77"/>
      <c r="F33" s="77"/>
      <c r="G33" s="145" t="n">
        <v>0</v>
      </c>
      <c r="H33" s="142" t="n">
        <v>0</v>
      </c>
      <c r="I33" s="142" t="n">
        <v>0</v>
      </c>
      <c r="J33" s="142" t="n">
        <v>0</v>
      </c>
      <c r="K33" s="142" t="n">
        <v>0</v>
      </c>
      <c r="L33" s="142" t="n">
        <v>0</v>
      </c>
      <c r="M33" s="142" t="n">
        <v>0</v>
      </c>
      <c r="N33" s="142" t="n">
        <v>0</v>
      </c>
      <c r="O33" s="142" t="n">
        <v>0</v>
      </c>
      <c r="P33" s="142" t="n">
        <v>0</v>
      </c>
      <c r="Q33" s="142" t="n">
        <v>0</v>
      </c>
      <c r="R33" s="142" t="n">
        <v>0</v>
      </c>
      <c r="S33" s="142" t="n">
        <v>0</v>
      </c>
      <c r="T33" s="142" t="n">
        <v>0</v>
      </c>
      <c r="U33" s="142" t="n">
        <v>0</v>
      </c>
      <c r="V33" s="142" t="n">
        <v>0</v>
      </c>
      <c r="W33" s="142" t="n">
        <v>0</v>
      </c>
      <c r="X33" s="142" t="n">
        <v>0</v>
      </c>
      <c r="Y33" s="142" t="n">
        <v>0</v>
      </c>
      <c r="Z33" s="142" t="n">
        <v>0</v>
      </c>
      <c r="AA33" s="142" t="n">
        <v>0</v>
      </c>
      <c r="AB33" s="142" t="n">
        <v>0</v>
      </c>
      <c r="AC33" s="142" t="n">
        <v>0</v>
      </c>
      <c r="AD33" s="142" t="n">
        <v>0</v>
      </c>
      <c r="AE33" s="142" t="n">
        <v>0</v>
      </c>
      <c r="AF33" s="142" t="n">
        <v>0</v>
      </c>
      <c r="AG33" s="142" t="n">
        <v>0</v>
      </c>
      <c r="AH33" s="142" t="n">
        <v>0</v>
      </c>
      <c r="AI33" s="142" t="n">
        <v>0</v>
      </c>
      <c r="AJ33" s="142" t="n">
        <v>0</v>
      </c>
      <c r="AK33" s="142" t="n">
        <v>0</v>
      </c>
      <c r="AL33" s="134" t="n">
        <f aca="false">SUM(G33:AK33)</f>
        <v>0</v>
      </c>
    </row>
    <row r="34" s="64" customFormat="true" ht="15" hidden="false" customHeight="false" outlineLevel="0" collapsed="false">
      <c r="B34" s="167"/>
      <c r="G34" s="138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39"/>
      <c r="W34" s="139"/>
      <c r="X34" s="139"/>
      <c r="Y34" s="139"/>
      <c r="Z34" s="139"/>
      <c r="AA34" s="139"/>
      <c r="AB34" s="139"/>
      <c r="AC34" s="139"/>
      <c r="AD34" s="139"/>
      <c r="AE34" s="139"/>
      <c r="AF34" s="139"/>
      <c r="AG34" s="139"/>
      <c r="AH34" s="139"/>
      <c r="AI34" s="139"/>
      <c r="AJ34" s="139"/>
      <c r="AK34" s="139"/>
      <c r="AL34" s="134"/>
    </row>
    <row r="35" s="64" customFormat="true" ht="17.4" hidden="false" customHeight="false" outlineLevel="0" collapsed="false">
      <c r="B35" s="176"/>
      <c r="C35" s="86" t="str">
        <f aca="false">VLOOKUP(8,TA,TI,FALSE())</f>
        <v>Totaal aantal uren</v>
      </c>
      <c r="D35" s="87"/>
      <c r="E35" s="87"/>
      <c r="F35" s="87"/>
      <c r="G35" s="146" t="n">
        <f aca="false">SUM(G27:G34)</f>
        <v>0</v>
      </c>
      <c r="H35" s="147" t="n">
        <f aca="false">SUM(H27:H34)</f>
        <v>0</v>
      </c>
      <c r="I35" s="147" t="n">
        <f aca="false">SUM(I27:I34)</f>
        <v>0</v>
      </c>
      <c r="J35" s="147" t="n">
        <f aca="false">SUM(J27:J34)</f>
        <v>0</v>
      </c>
      <c r="K35" s="147" t="n">
        <f aca="false">SUM(K27:K34)</f>
        <v>0</v>
      </c>
      <c r="L35" s="147" t="n">
        <f aca="false">SUM(L27:L34)</f>
        <v>0</v>
      </c>
      <c r="M35" s="147" t="n">
        <f aca="false">SUM(M27:M34)</f>
        <v>0</v>
      </c>
      <c r="N35" s="147" t="n">
        <f aca="false">SUM(N27:N34)</f>
        <v>0</v>
      </c>
      <c r="O35" s="147" t="n">
        <f aca="false">SUM(O27:O34)</f>
        <v>0</v>
      </c>
      <c r="P35" s="147" t="n">
        <f aca="false">SUM(P27:P34)</f>
        <v>0</v>
      </c>
      <c r="Q35" s="147" t="n">
        <f aca="false">SUM(Q27:Q34)</f>
        <v>0</v>
      </c>
      <c r="R35" s="147" t="n">
        <f aca="false">SUM(R27:R34)</f>
        <v>0</v>
      </c>
      <c r="S35" s="147" t="n">
        <f aca="false">SUM(S27:S34)</f>
        <v>0</v>
      </c>
      <c r="T35" s="147" t="n">
        <f aca="false">SUM(T27:T34)</f>
        <v>0</v>
      </c>
      <c r="U35" s="147" t="n">
        <f aca="false">SUM(U27:U34)</f>
        <v>0</v>
      </c>
      <c r="V35" s="147" t="n">
        <f aca="false">SUM(V27:V34)</f>
        <v>0</v>
      </c>
      <c r="W35" s="147" t="n">
        <f aca="false">SUM(W27:W34)</f>
        <v>0</v>
      </c>
      <c r="X35" s="147" t="n">
        <f aca="false">SUM(X27:X34)</f>
        <v>0</v>
      </c>
      <c r="Y35" s="147" t="n">
        <f aca="false">SUM(Y27:Y34)</f>
        <v>0</v>
      </c>
      <c r="Z35" s="147" t="n">
        <f aca="false">SUM(Z27:Z34)</f>
        <v>0</v>
      </c>
      <c r="AA35" s="147" t="n">
        <f aca="false">SUM(AA27:AA34)</f>
        <v>0</v>
      </c>
      <c r="AB35" s="147" t="n">
        <f aca="false">SUM(AB27:AB34)</f>
        <v>0</v>
      </c>
      <c r="AC35" s="147" t="n">
        <f aca="false">SUM(AC27:AC34)</f>
        <v>0</v>
      </c>
      <c r="AD35" s="147" t="n">
        <f aca="false">SUM(AD27:AD34)</f>
        <v>0</v>
      </c>
      <c r="AE35" s="147" t="n">
        <f aca="false">SUM(AE27:AE34)</f>
        <v>0</v>
      </c>
      <c r="AF35" s="147" t="n">
        <f aca="false">SUM(AF27:AF34)</f>
        <v>0</v>
      </c>
      <c r="AG35" s="147" t="n">
        <f aca="false">SUM(AG27:AG34)</f>
        <v>0</v>
      </c>
      <c r="AH35" s="147" t="n">
        <f aca="false">SUM(AH27:AH34)</f>
        <v>0</v>
      </c>
      <c r="AI35" s="147" t="n">
        <f aca="false">SUM(AI27:AI34)</f>
        <v>0</v>
      </c>
      <c r="AJ35" s="147" t="n">
        <f aca="false">SUM(AJ27:AJ34)</f>
        <v>0</v>
      </c>
      <c r="AK35" s="147" t="n">
        <f aca="false">SUM(AK27:AK34)</f>
        <v>0</v>
      </c>
      <c r="AL35" s="148" t="n">
        <f aca="false">SUM(G35:AK35)</f>
        <v>0</v>
      </c>
    </row>
    <row r="38" customFormat="false" ht="18" hidden="false" customHeight="true" outlineLevel="0" collapsed="false">
      <c r="B38" s="149" t="str">
        <f aca="false">VLOOKUP(27,TA,TI,FALSE())</f>
        <v>Wij verklaren de gegevens juist en volledig te hebben ingevuld. De verrichte projectarbeidsuren waren in het kader van een efficiënte en doelmatige projectuitvoering vereist.</v>
      </c>
      <c r="C38" s="149"/>
      <c r="D38" s="149"/>
      <c r="E38" s="149"/>
      <c r="F38" s="149"/>
      <c r="G38" s="149"/>
      <c r="H38" s="149"/>
      <c r="I38" s="149"/>
      <c r="J38" s="149"/>
      <c r="K38" s="149"/>
      <c r="L38" s="149"/>
      <c r="M38" s="149"/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  <c r="AD38" s="149"/>
      <c r="AE38" s="149"/>
      <c r="AF38" s="149"/>
      <c r="AG38" s="149"/>
      <c r="AH38" s="149"/>
      <c r="AI38" s="149"/>
      <c r="AJ38" s="149"/>
      <c r="AK38" s="149"/>
      <c r="AL38" s="149"/>
    </row>
    <row r="39" customFormat="false" ht="14.25" hidden="false" customHeight="true" outlineLevel="0" collapsed="false">
      <c r="B39" s="149"/>
      <c r="C39" s="149"/>
      <c r="D39" s="149"/>
      <c r="E39" s="149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49"/>
      <c r="AD39" s="149"/>
      <c r="AE39" s="149"/>
      <c r="AF39" s="149"/>
      <c r="AG39" s="149"/>
      <c r="AH39" s="149"/>
      <c r="AI39" s="149"/>
      <c r="AJ39" s="149"/>
      <c r="AK39" s="149"/>
      <c r="AL39" s="149"/>
    </row>
    <row r="47" customFormat="false" ht="13.8" hidden="false" customHeight="false" outlineLevel="0" collapsed="false">
      <c r="B47" s="60"/>
      <c r="C47" s="60"/>
      <c r="D47" s="60"/>
      <c r="E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</row>
    <row r="49" s="64" customFormat="true" ht="19.95" hidden="false" customHeight="true" outlineLevel="0" collapsed="false">
      <c r="B49" s="150" t="str">
        <f aca="false">VLOOKUP(24,TA,TI,FALSE())</f>
        <v>Plaats, datum</v>
      </c>
      <c r="C49" s="150"/>
      <c r="D49" s="150"/>
      <c r="E49" s="150"/>
      <c r="F49" s="63"/>
      <c r="G49" s="77"/>
      <c r="H49" s="77"/>
      <c r="I49" s="77"/>
      <c r="J49" s="77"/>
      <c r="K49" s="150" t="str">
        <f aca="false">VLOOKUP(25,TA,TI,FALSE())</f>
        <v>Handtekening medewerker</v>
      </c>
      <c r="L49" s="150"/>
      <c r="M49" s="150"/>
      <c r="N49" s="150"/>
      <c r="O49" s="150"/>
      <c r="P49" s="150"/>
      <c r="Q49" s="150"/>
      <c r="R49" s="150"/>
      <c r="S49" s="150"/>
      <c r="T49" s="150"/>
      <c r="U49" s="150"/>
      <c r="V49" s="150"/>
      <c r="W49" s="77"/>
      <c r="X49" s="77"/>
      <c r="Y49" s="77"/>
      <c r="Z49" s="77"/>
      <c r="AA49" s="150" t="str">
        <f aca="false">VLOOKUP(26,TA,TI,FALSE())</f>
        <v>Handtekening leidinggevende</v>
      </c>
      <c r="AB49" s="150"/>
      <c r="AC49" s="150"/>
      <c r="AD49" s="150"/>
      <c r="AE49" s="150"/>
      <c r="AF49" s="150"/>
      <c r="AG49" s="150"/>
      <c r="AH49" s="150"/>
      <c r="AI49" s="150"/>
      <c r="AJ49" s="150"/>
      <c r="AK49" s="150"/>
      <c r="AL49" s="150"/>
    </row>
    <row r="51" customFormat="false" ht="13.8" hidden="false" customHeight="false" outlineLevel="0" collapsed="false">
      <c r="B51" s="151" t="str">
        <f aca="false">+Jun!B51</f>
        <v>Elke verandering aan dit bestand maakt de urenstaten ongeldig en kan leiden tot afkeuring daarvan.</v>
      </c>
      <c r="C51" s="151"/>
      <c r="D51" s="151"/>
      <c r="E51" s="151"/>
      <c r="F51" s="151"/>
      <c r="G51" s="151"/>
      <c r="H51" s="151"/>
      <c r="I51" s="151"/>
      <c r="J51" s="151"/>
      <c r="K51" s="151"/>
      <c r="L51" s="151"/>
      <c r="M51" s="151"/>
      <c r="N51" s="151"/>
      <c r="O51" s="151"/>
      <c r="P51" s="151"/>
      <c r="Q51" s="151"/>
      <c r="R51" s="151"/>
      <c r="S51" s="151"/>
      <c r="T51" s="151"/>
      <c r="U51" s="151"/>
      <c r="V51" s="151"/>
      <c r="W51" s="151"/>
      <c r="X51" s="151"/>
      <c r="Y51" s="151"/>
      <c r="Z51" s="151"/>
      <c r="AA51" s="151"/>
      <c r="AB51" s="151"/>
      <c r="AC51" s="151"/>
      <c r="AD51" s="151"/>
      <c r="AE51" s="151"/>
      <c r="AF51" s="151"/>
      <c r="AG51" s="151"/>
      <c r="AH51" s="151"/>
      <c r="AI51" s="151"/>
      <c r="AJ51" s="151"/>
      <c r="AK51" s="151"/>
      <c r="AL51" s="151"/>
    </row>
  </sheetData>
  <sheetProtection algorithmName="SHA-512" hashValue="wbXJ/ns1XFwSVWCp9si7Rte+/oUqxWn5a05MV1FatuNcQYxQBqhPrSBhJcXifFXL2tn7g/9lz1fuIptYqj686Q==" saltValue="R2cDbXcoigmO7TW3HYHp5Q==" spinCount="100000" sheet="true" objects="true" scenarios="true" selectLockedCells="true"/>
  <mergeCells count="28">
    <mergeCell ref="G1:AL1"/>
    <mergeCell ref="G2:AL2"/>
    <mergeCell ref="V3:W3"/>
    <mergeCell ref="G4:H4"/>
    <mergeCell ref="L4:N4"/>
    <mergeCell ref="X4:Y4"/>
    <mergeCell ref="Z4:AA4"/>
    <mergeCell ref="G6:AA6"/>
    <mergeCell ref="G8:AA8"/>
    <mergeCell ref="B10:E10"/>
    <mergeCell ref="G10:AA10"/>
    <mergeCell ref="B12:C12"/>
    <mergeCell ref="G12:AA12"/>
    <mergeCell ref="AD12:AJ13"/>
    <mergeCell ref="B13:C13"/>
    <mergeCell ref="G13:AA13"/>
    <mergeCell ref="B14:C14"/>
    <mergeCell ref="G14:AA14"/>
    <mergeCell ref="B15:C15"/>
    <mergeCell ref="G15:AA15"/>
    <mergeCell ref="B16:C16"/>
    <mergeCell ref="G16:AA16"/>
    <mergeCell ref="C21:E21"/>
    <mergeCell ref="B38:AL39"/>
    <mergeCell ref="B49:E49"/>
    <mergeCell ref="K49:V49"/>
    <mergeCell ref="AA49:AL49"/>
    <mergeCell ref="B51:AL51"/>
  </mergeCells>
  <conditionalFormatting sqref="G18:G35">
    <cfRule type="expression" priority="2" aboveAverage="0" equalAverage="0" bottom="0" percent="0" rank="0" text="" dxfId="213">
      <formula>+$G$20=1</formula>
    </cfRule>
  </conditionalFormatting>
  <conditionalFormatting sqref="H18:H35">
    <cfRule type="expression" priority="3" aboveAverage="0" equalAverage="0" bottom="0" percent="0" rank="0" text="" dxfId="214">
      <formula>+$H$20=1</formula>
    </cfRule>
  </conditionalFormatting>
  <conditionalFormatting sqref="I18:I35">
    <cfRule type="expression" priority="4" aboveAverage="0" equalAverage="0" bottom="0" percent="0" rank="0" text="" dxfId="215">
      <formula>+$I$20=1</formula>
    </cfRule>
  </conditionalFormatting>
  <conditionalFormatting sqref="J18:J35">
    <cfRule type="expression" priority="5" aboveAverage="0" equalAverage="0" bottom="0" percent="0" rank="0" text="" dxfId="216">
      <formula>+$J$20=1</formula>
    </cfRule>
  </conditionalFormatting>
  <conditionalFormatting sqref="K18:K35">
    <cfRule type="expression" priority="6" aboveAverage="0" equalAverage="0" bottom="0" percent="0" rank="0" text="" dxfId="217">
      <formula>+$K$20=1</formula>
    </cfRule>
  </conditionalFormatting>
  <conditionalFormatting sqref="L18:L35">
    <cfRule type="expression" priority="7" aboveAverage="0" equalAverage="0" bottom="0" percent="0" rank="0" text="" dxfId="218">
      <formula>+$L$20=1</formula>
    </cfRule>
  </conditionalFormatting>
  <conditionalFormatting sqref="M18:M35">
    <cfRule type="expression" priority="8" aboveAverage="0" equalAverage="0" bottom="0" percent="0" rank="0" text="" dxfId="219">
      <formula>+$M$20=1</formula>
    </cfRule>
  </conditionalFormatting>
  <conditionalFormatting sqref="N18:N35">
    <cfRule type="expression" priority="9" aboveAverage="0" equalAverage="0" bottom="0" percent="0" rank="0" text="" dxfId="220">
      <formula>+$N$20=1</formula>
    </cfRule>
  </conditionalFormatting>
  <conditionalFormatting sqref="O18:O35">
    <cfRule type="expression" priority="10" aboveAverage="0" equalAverage="0" bottom="0" percent="0" rank="0" text="" dxfId="221">
      <formula>+$O$20=1</formula>
    </cfRule>
  </conditionalFormatting>
  <conditionalFormatting sqref="P18:P35">
    <cfRule type="expression" priority="11" aboveAverage="0" equalAverage="0" bottom="0" percent="0" rank="0" text="" dxfId="222">
      <formula>+$P$20=1</formula>
    </cfRule>
  </conditionalFormatting>
  <conditionalFormatting sqref="Q18:Q35">
    <cfRule type="expression" priority="12" aboveAverage="0" equalAverage="0" bottom="0" percent="0" rank="0" text="" dxfId="223">
      <formula>+$Q$20=1</formula>
    </cfRule>
  </conditionalFormatting>
  <conditionalFormatting sqref="R18:R35">
    <cfRule type="expression" priority="13" aboveAverage="0" equalAverage="0" bottom="0" percent="0" rank="0" text="" dxfId="224">
      <formula>+$R$20=1</formula>
    </cfRule>
  </conditionalFormatting>
  <conditionalFormatting sqref="S18:S35">
    <cfRule type="expression" priority="14" aboveAverage="0" equalAverage="0" bottom="0" percent="0" rank="0" text="" dxfId="225">
      <formula>+$S$20=1</formula>
    </cfRule>
  </conditionalFormatting>
  <conditionalFormatting sqref="T18:T35">
    <cfRule type="expression" priority="15" aboveAverage="0" equalAverage="0" bottom="0" percent="0" rank="0" text="" dxfId="226">
      <formula>+$T$20=1</formula>
    </cfRule>
  </conditionalFormatting>
  <conditionalFormatting sqref="U18:U35">
    <cfRule type="expression" priority="16" aboveAverage="0" equalAverage="0" bottom="0" percent="0" rank="0" text="" dxfId="227">
      <formula>+$U$20=1</formula>
    </cfRule>
  </conditionalFormatting>
  <conditionalFormatting sqref="V18:V35">
    <cfRule type="expression" priority="17" aboveAverage="0" equalAverage="0" bottom="0" percent="0" rank="0" text="" dxfId="228">
      <formula>+$V$20=1</formula>
    </cfRule>
  </conditionalFormatting>
  <conditionalFormatting sqref="W18:W35">
    <cfRule type="expression" priority="18" aboveAverage="0" equalAverage="0" bottom="0" percent="0" rank="0" text="" dxfId="229">
      <formula>+$W$20=1</formula>
    </cfRule>
  </conditionalFormatting>
  <conditionalFormatting sqref="X18:X35">
    <cfRule type="expression" priority="19" aboveAverage="0" equalAverage="0" bottom="0" percent="0" rank="0" text="" dxfId="230">
      <formula>+$X$20=1</formula>
    </cfRule>
  </conditionalFormatting>
  <conditionalFormatting sqref="Y18:Y35">
    <cfRule type="expression" priority="20" aboveAverage="0" equalAverage="0" bottom="0" percent="0" rank="0" text="" dxfId="231">
      <formula>+$Y$20=1</formula>
    </cfRule>
  </conditionalFormatting>
  <conditionalFormatting sqref="Z18:Z35">
    <cfRule type="expression" priority="21" aboveAverage="0" equalAverage="0" bottom="0" percent="0" rank="0" text="" dxfId="232">
      <formula>+$Z$20=1</formula>
    </cfRule>
  </conditionalFormatting>
  <conditionalFormatting sqref="AA18:AA35">
    <cfRule type="expression" priority="22" aboveAverage="0" equalAverage="0" bottom="0" percent="0" rank="0" text="" dxfId="233">
      <formula>+$AA$20=1</formula>
    </cfRule>
  </conditionalFormatting>
  <conditionalFormatting sqref="AB18:AB35">
    <cfRule type="expression" priority="23" aboveAverage="0" equalAverage="0" bottom="0" percent="0" rank="0" text="" dxfId="234">
      <formula>+$AB$20=1</formula>
    </cfRule>
  </conditionalFormatting>
  <conditionalFormatting sqref="AC18:AC35">
    <cfRule type="expression" priority="24" aboveAverage="0" equalAverage="0" bottom="0" percent="0" rank="0" text="" dxfId="235">
      <formula>+$AC$20=1</formula>
    </cfRule>
  </conditionalFormatting>
  <conditionalFormatting sqref="AD18:AD35">
    <cfRule type="expression" priority="25" aboveAverage="0" equalAverage="0" bottom="0" percent="0" rank="0" text="" dxfId="236">
      <formula>+$AD$20=1</formula>
    </cfRule>
  </conditionalFormatting>
  <conditionalFormatting sqref="AE18:AE35">
    <cfRule type="expression" priority="26" aboveAverage="0" equalAverage="0" bottom="0" percent="0" rank="0" text="" dxfId="237">
      <formula>$AE$20=1</formula>
    </cfRule>
  </conditionalFormatting>
  <conditionalFormatting sqref="AF18:AF35">
    <cfRule type="expression" priority="27" aboveAverage="0" equalAverage="0" bottom="0" percent="0" rank="0" text="" dxfId="238">
      <formula>+$AF$20=1</formula>
    </cfRule>
  </conditionalFormatting>
  <conditionalFormatting sqref="AG18:AG35">
    <cfRule type="expression" priority="28" aboveAverage="0" equalAverage="0" bottom="0" percent="0" rank="0" text="" dxfId="239">
      <formula>+$AG$20=1</formula>
    </cfRule>
  </conditionalFormatting>
  <conditionalFormatting sqref="AH18:AH35">
    <cfRule type="expression" priority="29" aboveAverage="0" equalAverage="0" bottom="0" percent="0" rank="0" text="" dxfId="240">
      <formula>+$AH$20=1</formula>
    </cfRule>
  </conditionalFormatting>
  <conditionalFormatting sqref="AI18:AI35">
    <cfRule type="expression" priority="30" aboveAverage="0" equalAverage="0" bottom="0" percent="0" rank="0" text="" dxfId="241">
      <formula>+$AI$20=1</formula>
    </cfRule>
  </conditionalFormatting>
  <conditionalFormatting sqref="AJ18:AJ35">
    <cfRule type="expression" priority="31" aboveAverage="0" equalAverage="0" bottom="0" percent="0" rank="0" text="" dxfId="242">
      <formula>+$AJ$20=1</formula>
    </cfRule>
  </conditionalFormatting>
  <conditionalFormatting sqref="AK18:AK35">
    <cfRule type="expression" priority="32" aboveAverage="0" equalAverage="0" bottom="0" percent="0" rank="0" text="" dxfId="243">
      <formula>+$AK$20=1</formula>
    </cfRule>
  </conditionalFormatting>
  <printOptions headings="false" gridLines="false" gridLinesSet="true" horizontalCentered="true" verticalCentered="true"/>
  <pageMargins left="0.236111111111111" right="0.196527777777778" top="0.747916666666667" bottom="0.31527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customXml/_rels/item1.xml.rels><?xml version="1.0" encoding="UTF-8"?>
<Relationships xmlns="http://schemas.openxmlformats.org/package/2006/relationships"><Relationship Id="rId1" Type="http://schemas.openxmlformats.org/officeDocument/2006/relationships/customXmlProps" Target="itemProps1.xml"/>
</Relationships>
</file>

<file path=customXml/_rels/item2.xml.rels><?xml version="1.0" encoding="UTF-8"?>
<Relationships xmlns="http://schemas.openxmlformats.org/package/2006/relationships"><Relationship Id="rId1" Type="http://schemas.openxmlformats.org/officeDocument/2006/relationships/customXmlProps" Target="itemProps2.xml"/>
</Relationships>
</file>

<file path=customXml/_rels/item3.xml.rels><?xml version="1.0" encoding="UTF-8"?>
<Relationships xmlns="http://schemas.openxmlformats.org/package/2006/relationships"><Relationship Id="rId1" Type="http://schemas.openxmlformats.org/officeDocument/2006/relationships/customXmlProps" Target="itemProps3.xml"/>
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61d684e-c87f-4873-b03a-dbc22a15168d">
      <Terms xmlns="http://schemas.microsoft.com/office/infopath/2007/PartnerControls"/>
    </lcf76f155ced4ddcb4097134ff3c332f>
    <TaxCatchAll xmlns="1c0da9a1-d164-4f81-9989-e8511457e90d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AF96D8EBEFD324BA4AF4A742605C5CF" ma:contentTypeVersion="17" ma:contentTypeDescription="Ein neues Dokument erstellen." ma:contentTypeScope="" ma:versionID="f6bba73fad4a1f9a7046c1daab24b0ff">
  <xsd:schema xmlns:xsd="http://www.w3.org/2001/XMLSchema" xmlns:xs="http://www.w3.org/2001/XMLSchema" xmlns:p="http://schemas.microsoft.com/office/2006/metadata/properties" xmlns:ns2="761d684e-c87f-4873-b03a-dbc22a15168d" xmlns:ns3="1c0da9a1-d164-4f81-9989-e8511457e90d" targetNamespace="http://schemas.microsoft.com/office/2006/metadata/properties" ma:root="true" ma:fieldsID="ab97be16b8e016385ca319cddcf2420d" ns2:_="" ns3:_="">
    <xsd:import namespace="761d684e-c87f-4873-b03a-dbc22a15168d"/>
    <xsd:import namespace="1c0da9a1-d164-4f81-9989-e8511457e90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1d684e-c87f-4873-b03a-dbc22a15168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3" nillable="true" ma:taxonomy="true" ma:internalName="lcf76f155ced4ddcb4097134ff3c332f" ma:taxonomyFieldName="MediaServiceImageTags" ma:displayName="Bildmarkierungen" ma:readOnly="false" ma:fieldId="{5cf76f15-5ced-4ddc-b409-7134ff3c332f}" ma:taxonomyMulti="true" ma:sspId="7c265cee-bf31-4d9e-8a30-24a310820e8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dexed="true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0da9a1-d164-4f81-9989-e8511457e90d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d0913645-88e5-489d-bf3b-c1e73161c79b}" ma:internalName="TaxCatchAll" ma:showField="CatchAllData" ma:web="1c0da9a1-d164-4f81-9989-e8511457e9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FFA7FA6-91A4-468B-BED3-A9E7D219A831}">
  <ds:schemaRefs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2006/metadata/properties"/>
    <ds:schemaRef ds:uri="1c0da9a1-d164-4f81-9989-e8511457e90d"/>
    <ds:schemaRef ds:uri="http://purl.org/dc/terms/"/>
    <ds:schemaRef ds:uri="http://schemas.microsoft.com/office/infopath/2007/PartnerControls"/>
    <ds:schemaRef ds:uri="761d684e-c87f-4873-b03a-dbc22a15168d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0E96D80-12A9-4D5A-8628-5E4C05A27F3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9A66D36-E7B2-47EB-860E-4AA956605B7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61d684e-c87f-4873-b03a-dbc22a15168d"/>
    <ds:schemaRef ds:uri="1c0da9a1-d164-4f81-9989-e8511457e90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LibreOffice/7.0.3.1$Windows_X86_64 LibreOffice_project/d7547858d014d4cf69878db179d326fc3483e082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2022-11-30T15:07:51Z</dcterms:created>
  <dc:creator>Robert Homma</dc:creator>
  <dc:description/>
  <dc:language>de-DE</dc:language>
  <cp:lastModifiedBy/>
  <cp:lastPrinted>2024-01-31T16:11:57Z</cp:lastPrinted>
  <dcterms:modified xsi:type="dcterms:W3CDTF">2024-03-08T11:11:44Z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ntentTypeId">
    <vt:lpwstr>0x010100AAF96D8EBEFD324BA4AF4A742605C5CF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MediaServiceImageTags">
    <vt:lpwstr/>
  </property>
  <property fmtid="{D5CDD505-2E9C-101B-9397-08002B2CF9AE}" pid="8" name="ScaleCrop">
    <vt:bool>0</vt:bool>
  </property>
  <property fmtid="{D5CDD505-2E9C-101B-9397-08002B2CF9AE}" pid="9" name="ShareDoc">
    <vt:bool>0</vt:bool>
  </property>
</Properties>
</file>